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ПО" sheetId="1" r:id="rId1"/>
  </sheets>
  <definedNames>
    <definedName name="_xlnm._FilterDatabase" localSheetId="0" hidden="1">ВПО!$A$3:$W$186</definedName>
  </definedNames>
  <calcPr calcId="152511"/>
</workbook>
</file>

<file path=xl/calcChain.xml><?xml version="1.0" encoding="utf-8"?>
<calcChain xmlns="http://schemas.openxmlformats.org/spreadsheetml/2006/main">
  <c r="J132" i="1" l="1"/>
  <c r="H77" i="1" l="1"/>
  <c r="H148" i="1" l="1"/>
  <c r="H149" i="1"/>
  <c r="H150" i="1"/>
  <c r="H152" i="1"/>
  <c r="H160" i="1" s="1"/>
  <c r="H153" i="1"/>
  <c r="H155" i="1"/>
  <c r="I155" i="1" s="1"/>
  <c r="H156" i="1"/>
  <c r="I156" i="1" s="1"/>
  <c r="W155" i="1"/>
  <c r="W156" i="1"/>
  <c r="U155" i="1"/>
  <c r="U156" i="1"/>
  <c r="S155" i="1"/>
  <c r="S156" i="1"/>
  <c r="Q155" i="1"/>
  <c r="Q156" i="1"/>
  <c r="O155" i="1"/>
  <c r="O156" i="1"/>
  <c r="M155" i="1"/>
  <c r="M156" i="1"/>
  <c r="K155" i="1"/>
  <c r="K156" i="1"/>
  <c r="G155" i="1"/>
  <c r="G156" i="1"/>
  <c r="F158" i="1"/>
  <c r="J158" i="1"/>
  <c r="L158" i="1"/>
  <c r="N158" i="1"/>
  <c r="P158" i="1"/>
  <c r="R158" i="1"/>
  <c r="T158" i="1"/>
  <c r="V158" i="1"/>
  <c r="F159" i="1"/>
  <c r="J159" i="1"/>
  <c r="L159" i="1"/>
  <c r="N159" i="1"/>
  <c r="P159" i="1"/>
  <c r="R159" i="1"/>
  <c r="T159" i="1"/>
  <c r="V159" i="1"/>
  <c r="F160" i="1"/>
  <c r="J160" i="1"/>
  <c r="L160" i="1"/>
  <c r="N160" i="1"/>
  <c r="P160" i="1"/>
  <c r="R160" i="1"/>
  <c r="T160" i="1"/>
  <c r="V160" i="1"/>
  <c r="F154" i="1"/>
  <c r="J154" i="1"/>
  <c r="L154" i="1"/>
  <c r="N154" i="1"/>
  <c r="P154" i="1"/>
  <c r="R154" i="1"/>
  <c r="T154" i="1"/>
  <c r="V154" i="1"/>
  <c r="W152" i="1"/>
  <c r="W153" i="1"/>
  <c r="U152" i="1"/>
  <c r="U153" i="1"/>
  <c r="S152" i="1"/>
  <c r="S153" i="1"/>
  <c r="Q152" i="1"/>
  <c r="Q153" i="1"/>
  <c r="O152" i="1"/>
  <c r="O153" i="1"/>
  <c r="M152" i="1"/>
  <c r="M153" i="1"/>
  <c r="K152" i="1"/>
  <c r="K153" i="1"/>
  <c r="G152" i="1"/>
  <c r="G153" i="1"/>
  <c r="H143" i="1"/>
  <c r="H41" i="1"/>
  <c r="H42" i="1"/>
  <c r="H44" i="1"/>
  <c r="H45" i="1"/>
  <c r="H47" i="1"/>
  <c r="H48" i="1"/>
  <c r="H50" i="1"/>
  <c r="H51" i="1"/>
  <c r="H53" i="1"/>
  <c r="H54" i="1"/>
  <c r="H56" i="1"/>
  <c r="H57" i="1"/>
  <c r="I152" i="1" l="1"/>
  <c r="K160" i="1"/>
  <c r="H159" i="1"/>
  <c r="I159" i="1" s="1"/>
  <c r="P157" i="1"/>
  <c r="V157" i="1"/>
  <c r="T157" i="1"/>
  <c r="L157" i="1"/>
  <c r="H154" i="1"/>
  <c r="I154" i="1" s="1"/>
  <c r="R157" i="1"/>
  <c r="I160" i="1"/>
  <c r="H158" i="1"/>
  <c r="I158" i="1" s="1"/>
  <c r="I153" i="1"/>
  <c r="K158" i="1"/>
  <c r="J157" i="1"/>
  <c r="N157" i="1"/>
  <c r="F157" i="1"/>
  <c r="K159" i="1"/>
  <c r="K154" i="1"/>
  <c r="H17" i="1"/>
  <c r="H18" i="1"/>
  <c r="H20" i="1"/>
  <c r="H21" i="1"/>
  <c r="H23" i="1"/>
  <c r="H24" i="1"/>
  <c r="H26" i="1"/>
  <c r="H27" i="1"/>
  <c r="H29" i="1"/>
  <c r="H30" i="1"/>
  <c r="H32" i="1"/>
  <c r="H33" i="1"/>
  <c r="H35" i="1"/>
  <c r="H36" i="1"/>
  <c r="H5" i="1"/>
  <c r="H6" i="1"/>
  <c r="H8" i="1"/>
  <c r="H9" i="1"/>
  <c r="H11" i="1"/>
  <c r="H12" i="1"/>
  <c r="J94" i="1"/>
  <c r="J79" i="1"/>
  <c r="J82" i="1"/>
  <c r="I77" i="1"/>
  <c r="H78" i="1"/>
  <c r="I78" i="1" s="1"/>
  <c r="H80" i="1"/>
  <c r="I80" i="1" s="1"/>
  <c r="H81" i="1"/>
  <c r="I81" i="1" s="1"/>
  <c r="H83" i="1"/>
  <c r="I83" i="1" s="1"/>
  <c r="H84" i="1"/>
  <c r="I84" i="1" s="1"/>
  <c r="H85" i="1"/>
  <c r="I85" i="1" s="1"/>
  <c r="H86" i="1"/>
  <c r="I86" i="1" s="1"/>
  <c r="H88" i="1"/>
  <c r="I88" i="1" s="1"/>
  <c r="H89" i="1"/>
  <c r="I89" i="1" s="1"/>
  <c r="H91" i="1"/>
  <c r="I91" i="1" s="1"/>
  <c r="H92" i="1"/>
  <c r="I92" i="1" s="1"/>
  <c r="H93" i="1"/>
  <c r="I93" i="1" s="1"/>
  <c r="I95" i="1"/>
  <c r="I96" i="1"/>
  <c r="H97" i="1"/>
  <c r="I97" i="1" s="1"/>
  <c r="H98" i="1"/>
  <c r="I98" i="1" s="1"/>
  <c r="H99" i="1"/>
  <c r="I99" i="1" s="1"/>
  <c r="W77" i="1"/>
  <c r="W78" i="1"/>
  <c r="W80" i="1"/>
  <c r="W81" i="1"/>
  <c r="W83" i="1"/>
  <c r="W84" i="1"/>
  <c r="W85" i="1"/>
  <c r="W86" i="1"/>
  <c r="W88" i="1"/>
  <c r="W89" i="1"/>
  <c r="W91" i="1"/>
  <c r="W92" i="1"/>
  <c r="W93" i="1"/>
  <c r="W95" i="1"/>
  <c r="W96" i="1"/>
  <c r="W97" i="1"/>
  <c r="W98" i="1"/>
  <c r="W99" i="1"/>
  <c r="U77" i="1"/>
  <c r="U78" i="1"/>
  <c r="U80" i="1"/>
  <c r="U81" i="1"/>
  <c r="U83" i="1"/>
  <c r="U84" i="1"/>
  <c r="U85" i="1"/>
  <c r="U86" i="1"/>
  <c r="U88" i="1"/>
  <c r="U89" i="1"/>
  <c r="U91" i="1"/>
  <c r="U92" i="1"/>
  <c r="U93" i="1"/>
  <c r="U95" i="1"/>
  <c r="U96" i="1"/>
  <c r="U97" i="1"/>
  <c r="U98" i="1"/>
  <c r="U99" i="1"/>
  <c r="S77" i="1"/>
  <c r="S78" i="1"/>
  <c r="S80" i="1"/>
  <c r="S81" i="1"/>
  <c r="S83" i="1"/>
  <c r="S84" i="1"/>
  <c r="S85" i="1"/>
  <c r="S86" i="1"/>
  <c r="S88" i="1"/>
  <c r="S89" i="1"/>
  <c r="S91" i="1"/>
  <c r="S92" i="1"/>
  <c r="S93" i="1"/>
  <c r="S95" i="1"/>
  <c r="S96" i="1"/>
  <c r="S97" i="1"/>
  <c r="S98" i="1"/>
  <c r="S99" i="1"/>
  <c r="Q77" i="1"/>
  <c r="Q78" i="1"/>
  <c r="Q80" i="1"/>
  <c r="Q81" i="1"/>
  <c r="Q83" i="1"/>
  <c r="Q84" i="1"/>
  <c r="Q85" i="1"/>
  <c r="Q86" i="1"/>
  <c r="Q88" i="1"/>
  <c r="Q89" i="1"/>
  <c r="Q91" i="1"/>
  <c r="Q92" i="1"/>
  <c r="Q93" i="1"/>
  <c r="Q95" i="1"/>
  <c r="Q96" i="1"/>
  <c r="Q97" i="1"/>
  <c r="Q98" i="1"/>
  <c r="Q99" i="1"/>
  <c r="O77" i="1"/>
  <c r="O78" i="1"/>
  <c r="O80" i="1"/>
  <c r="O81" i="1"/>
  <c r="O83" i="1"/>
  <c r="O84" i="1"/>
  <c r="O85" i="1"/>
  <c r="O86" i="1"/>
  <c r="O88" i="1"/>
  <c r="O89" i="1"/>
  <c r="O91" i="1"/>
  <c r="O92" i="1"/>
  <c r="O93" i="1"/>
  <c r="O95" i="1"/>
  <c r="O96" i="1"/>
  <c r="O97" i="1"/>
  <c r="O98" i="1"/>
  <c r="O99" i="1"/>
  <c r="M77" i="1"/>
  <c r="M78" i="1"/>
  <c r="M80" i="1"/>
  <c r="M81" i="1"/>
  <c r="M83" i="1"/>
  <c r="M84" i="1"/>
  <c r="M85" i="1"/>
  <c r="M86" i="1"/>
  <c r="M88" i="1"/>
  <c r="M89" i="1"/>
  <c r="M91" i="1"/>
  <c r="M92" i="1"/>
  <c r="M93" i="1"/>
  <c r="M95" i="1"/>
  <c r="M96" i="1"/>
  <c r="M97" i="1"/>
  <c r="M98" i="1"/>
  <c r="M99" i="1"/>
  <c r="K77" i="1"/>
  <c r="K78" i="1"/>
  <c r="K80" i="1"/>
  <c r="K81" i="1"/>
  <c r="K83" i="1"/>
  <c r="K84" i="1"/>
  <c r="K85" i="1"/>
  <c r="K86" i="1"/>
  <c r="K88" i="1"/>
  <c r="K89" i="1"/>
  <c r="K91" i="1"/>
  <c r="K92" i="1"/>
  <c r="K93" i="1"/>
  <c r="K95" i="1"/>
  <c r="K96" i="1"/>
  <c r="K97" i="1"/>
  <c r="K98" i="1"/>
  <c r="K99" i="1"/>
  <c r="G77" i="1"/>
  <c r="G78" i="1"/>
  <c r="G80" i="1"/>
  <c r="G81" i="1"/>
  <c r="G83" i="1"/>
  <c r="G84" i="1"/>
  <c r="G85" i="1"/>
  <c r="G86" i="1"/>
  <c r="G88" i="1"/>
  <c r="G89" i="1"/>
  <c r="G91" i="1"/>
  <c r="G92" i="1"/>
  <c r="G93" i="1"/>
  <c r="G95" i="1"/>
  <c r="G96" i="1"/>
  <c r="G97" i="1"/>
  <c r="G98" i="1"/>
  <c r="G99" i="1"/>
  <c r="F101" i="1"/>
  <c r="J101" i="1"/>
  <c r="L101" i="1"/>
  <c r="N101" i="1"/>
  <c r="P101" i="1"/>
  <c r="R101" i="1"/>
  <c r="T101" i="1"/>
  <c r="V101" i="1"/>
  <c r="F102" i="1"/>
  <c r="J102" i="1"/>
  <c r="L102" i="1"/>
  <c r="N102" i="1"/>
  <c r="P102" i="1"/>
  <c r="R102" i="1"/>
  <c r="T102" i="1"/>
  <c r="V102" i="1"/>
  <c r="F103" i="1"/>
  <c r="J103" i="1"/>
  <c r="L103" i="1"/>
  <c r="N103" i="1"/>
  <c r="P103" i="1"/>
  <c r="R103" i="1"/>
  <c r="T103" i="1"/>
  <c r="V103" i="1"/>
  <c r="F94" i="1"/>
  <c r="L94" i="1"/>
  <c r="N94" i="1"/>
  <c r="P94" i="1"/>
  <c r="R94" i="1"/>
  <c r="T94" i="1"/>
  <c r="V94" i="1"/>
  <c r="F90" i="1"/>
  <c r="J90" i="1"/>
  <c r="L90" i="1"/>
  <c r="N90" i="1"/>
  <c r="P90" i="1"/>
  <c r="R90" i="1"/>
  <c r="T90" i="1"/>
  <c r="V90" i="1"/>
  <c r="F87" i="1"/>
  <c r="J87" i="1"/>
  <c r="L87" i="1"/>
  <c r="N87" i="1"/>
  <c r="P87" i="1"/>
  <c r="R87" i="1"/>
  <c r="T87" i="1"/>
  <c r="V87" i="1"/>
  <c r="F82" i="1"/>
  <c r="L82" i="1"/>
  <c r="N82" i="1"/>
  <c r="P82" i="1"/>
  <c r="R82" i="1"/>
  <c r="T82" i="1"/>
  <c r="V82" i="1"/>
  <c r="F79" i="1"/>
  <c r="L79" i="1"/>
  <c r="N79" i="1"/>
  <c r="P79" i="1"/>
  <c r="R79" i="1"/>
  <c r="T79" i="1"/>
  <c r="V79" i="1"/>
  <c r="J76" i="1"/>
  <c r="L76" i="1"/>
  <c r="N76" i="1"/>
  <c r="P76" i="1"/>
  <c r="R76" i="1"/>
  <c r="T76" i="1"/>
  <c r="V76" i="1"/>
  <c r="F76" i="1"/>
  <c r="G105" i="1"/>
  <c r="G106" i="1"/>
  <c r="G108" i="1"/>
  <c r="G109" i="1"/>
  <c r="G110" i="1"/>
  <c r="G111" i="1"/>
  <c r="F67" i="1"/>
  <c r="W41" i="1"/>
  <c r="W42" i="1"/>
  <c r="W44" i="1"/>
  <c r="W47" i="1"/>
  <c r="W48" i="1"/>
  <c r="W50" i="1"/>
  <c r="W51" i="1"/>
  <c r="W53" i="1"/>
  <c r="W54" i="1"/>
  <c r="W56" i="1"/>
  <c r="U41" i="1"/>
  <c r="U42" i="1"/>
  <c r="U44" i="1"/>
  <c r="U47" i="1"/>
  <c r="U48" i="1"/>
  <c r="U50" i="1"/>
  <c r="U51" i="1"/>
  <c r="U53" i="1"/>
  <c r="U54" i="1"/>
  <c r="U56" i="1"/>
  <c r="S41" i="1"/>
  <c r="S42" i="1"/>
  <c r="S44" i="1"/>
  <c r="S47" i="1"/>
  <c r="S48" i="1"/>
  <c r="S50" i="1"/>
  <c r="S51" i="1"/>
  <c r="S53" i="1"/>
  <c r="S54" i="1"/>
  <c r="S56" i="1"/>
  <c r="Q41" i="1"/>
  <c r="Q42" i="1"/>
  <c r="Q44" i="1"/>
  <c r="Q47" i="1"/>
  <c r="Q48" i="1"/>
  <c r="Q50" i="1"/>
  <c r="Q51" i="1"/>
  <c r="Q53" i="1"/>
  <c r="Q54" i="1"/>
  <c r="Q56" i="1"/>
  <c r="O41" i="1"/>
  <c r="O42" i="1"/>
  <c r="O44" i="1"/>
  <c r="O47" i="1"/>
  <c r="O48" i="1"/>
  <c r="O50" i="1"/>
  <c r="O51" i="1"/>
  <c r="O53" i="1"/>
  <c r="O54" i="1"/>
  <c r="O56" i="1"/>
  <c r="M41" i="1"/>
  <c r="M42" i="1"/>
  <c r="M44" i="1"/>
  <c r="M47" i="1"/>
  <c r="M48" i="1"/>
  <c r="M50" i="1"/>
  <c r="M51" i="1"/>
  <c r="M53" i="1"/>
  <c r="M54" i="1"/>
  <c r="M56" i="1"/>
  <c r="K41" i="1"/>
  <c r="K42" i="1"/>
  <c r="K44" i="1"/>
  <c r="K47" i="1"/>
  <c r="K48" i="1"/>
  <c r="K50" i="1"/>
  <c r="K51" i="1"/>
  <c r="K53" i="1"/>
  <c r="K54" i="1"/>
  <c r="K56" i="1"/>
  <c r="I51" i="1"/>
  <c r="I54" i="1"/>
  <c r="I56" i="1"/>
  <c r="G41" i="1"/>
  <c r="G42" i="1"/>
  <c r="G44" i="1"/>
  <c r="G47" i="1"/>
  <c r="G48" i="1"/>
  <c r="G50" i="1"/>
  <c r="G51" i="1"/>
  <c r="G53" i="1"/>
  <c r="G54" i="1"/>
  <c r="G56" i="1"/>
  <c r="F59" i="1"/>
  <c r="J59" i="1"/>
  <c r="L59" i="1"/>
  <c r="N59" i="1"/>
  <c r="P59" i="1"/>
  <c r="R59" i="1"/>
  <c r="T59" i="1"/>
  <c r="V59" i="1"/>
  <c r="F60" i="1"/>
  <c r="J60" i="1"/>
  <c r="L60" i="1"/>
  <c r="N60" i="1"/>
  <c r="P60" i="1"/>
  <c r="R60" i="1"/>
  <c r="R58" i="1" s="1"/>
  <c r="T60" i="1"/>
  <c r="T58" i="1" s="1"/>
  <c r="V60" i="1"/>
  <c r="V58" i="1" s="1"/>
  <c r="F55" i="1"/>
  <c r="J55" i="1"/>
  <c r="L55" i="1"/>
  <c r="N55" i="1"/>
  <c r="P55" i="1"/>
  <c r="R55" i="1"/>
  <c r="T55" i="1"/>
  <c r="V55" i="1"/>
  <c r="F52" i="1"/>
  <c r="J52" i="1"/>
  <c r="L52" i="1"/>
  <c r="N52" i="1"/>
  <c r="P52" i="1"/>
  <c r="R52" i="1"/>
  <c r="T52" i="1"/>
  <c r="V52" i="1"/>
  <c r="F49" i="1"/>
  <c r="J49" i="1"/>
  <c r="L49" i="1"/>
  <c r="N49" i="1"/>
  <c r="P49" i="1"/>
  <c r="R49" i="1"/>
  <c r="T49" i="1"/>
  <c r="V49" i="1"/>
  <c r="F46" i="1"/>
  <c r="J46" i="1"/>
  <c r="L46" i="1"/>
  <c r="N46" i="1"/>
  <c r="P46" i="1"/>
  <c r="R46" i="1"/>
  <c r="T46" i="1"/>
  <c r="V46" i="1"/>
  <c r="F43" i="1"/>
  <c r="J43" i="1"/>
  <c r="L43" i="1"/>
  <c r="N43" i="1"/>
  <c r="P43" i="1"/>
  <c r="R43" i="1"/>
  <c r="T43" i="1"/>
  <c r="V43" i="1"/>
  <c r="E55" i="1"/>
  <c r="E43" i="1"/>
  <c r="F40" i="1"/>
  <c r="J40" i="1"/>
  <c r="L40" i="1"/>
  <c r="N40" i="1"/>
  <c r="P40" i="1"/>
  <c r="R40" i="1"/>
  <c r="T40" i="1"/>
  <c r="V40" i="1"/>
  <c r="F38" i="1"/>
  <c r="J38" i="1"/>
  <c r="L38" i="1"/>
  <c r="N38" i="1"/>
  <c r="P38" i="1"/>
  <c r="R38" i="1"/>
  <c r="T38" i="1"/>
  <c r="V38" i="1"/>
  <c r="F39" i="1"/>
  <c r="J39" i="1"/>
  <c r="L39" i="1"/>
  <c r="N39" i="1"/>
  <c r="P39" i="1"/>
  <c r="P37" i="1" s="1"/>
  <c r="R39" i="1"/>
  <c r="T39" i="1"/>
  <c r="T37" i="1" s="1"/>
  <c r="V39" i="1"/>
  <c r="P58" i="1" l="1"/>
  <c r="H94" i="1"/>
  <c r="I94" i="1" s="1"/>
  <c r="P100" i="1"/>
  <c r="Q43" i="1"/>
  <c r="O55" i="1"/>
  <c r="U43" i="1"/>
  <c r="W43" i="1"/>
  <c r="O43" i="1"/>
  <c r="Q55" i="1"/>
  <c r="G55" i="1"/>
  <c r="H157" i="1"/>
  <c r="H79" i="1"/>
  <c r="I79" i="1" s="1"/>
  <c r="T100" i="1"/>
  <c r="S43" i="1"/>
  <c r="H43" i="1"/>
  <c r="H46" i="1"/>
  <c r="H49" i="1"/>
  <c r="H52" i="1"/>
  <c r="S55" i="1"/>
  <c r="K55" i="1"/>
  <c r="H40" i="1"/>
  <c r="W55" i="1"/>
  <c r="K76" i="1"/>
  <c r="K87" i="1"/>
  <c r="H90" i="1"/>
  <c r="I90" i="1" s="1"/>
  <c r="H103" i="1"/>
  <c r="R100" i="1"/>
  <c r="H102" i="1"/>
  <c r="I102" i="1" s="1"/>
  <c r="H101" i="1"/>
  <c r="I101" i="1" s="1"/>
  <c r="U55" i="1"/>
  <c r="M55" i="1"/>
  <c r="K82" i="1"/>
  <c r="H87" i="1"/>
  <c r="I87" i="1" s="1"/>
  <c r="H82" i="1"/>
  <c r="I82" i="1" s="1"/>
  <c r="I157" i="1"/>
  <c r="K90" i="1"/>
  <c r="H55" i="1"/>
  <c r="I55" i="1" s="1"/>
  <c r="H76" i="1"/>
  <c r="I76" i="1" s="1"/>
  <c r="M43" i="1"/>
  <c r="H39" i="1"/>
  <c r="I39" i="1" s="1"/>
  <c r="R37" i="1"/>
  <c r="L37" i="1"/>
  <c r="F37" i="1"/>
  <c r="V37" i="1"/>
  <c r="N37" i="1"/>
  <c r="K39" i="1"/>
  <c r="H38" i="1"/>
  <c r="I38" i="1" s="1"/>
  <c r="K157" i="1"/>
  <c r="J58" i="1"/>
  <c r="K49" i="1"/>
  <c r="K46" i="1"/>
  <c r="K43" i="1"/>
  <c r="J37" i="1"/>
  <c r="K38" i="1"/>
  <c r="K103" i="1"/>
  <c r="K94" i="1"/>
  <c r="K102" i="1"/>
  <c r="J100" i="1"/>
  <c r="K101" i="1"/>
  <c r="L100" i="1"/>
  <c r="K79" i="1"/>
  <c r="N100" i="1"/>
  <c r="F100" i="1"/>
  <c r="V100" i="1"/>
  <c r="K52" i="1"/>
  <c r="N58" i="1"/>
  <c r="F58" i="1"/>
  <c r="L58" i="1"/>
  <c r="G43" i="1"/>
  <c r="K60" i="1"/>
  <c r="K40" i="1"/>
  <c r="K59" i="1"/>
  <c r="W17" i="1"/>
  <c r="W18" i="1"/>
  <c r="W20" i="1"/>
  <c r="W21" i="1"/>
  <c r="W23" i="1"/>
  <c r="W24" i="1"/>
  <c r="W26" i="1"/>
  <c r="W27" i="1"/>
  <c r="W29" i="1"/>
  <c r="W30" i="1"/>
  <c r="W32" i="1"/>
  <c r="W33" i="1"/>
  <c r="W35" i="1"/>
  <c r="U17" i="1"/>
  <c r="U18" i="1"/>
  <c r="U20" i="1"/>
  <c r="U21" i="1"/>
  <c r="U23" i="1"/>
  <c r="U24" i="1"/>
  <c r="U26" i="1"/>
  <c r="U27" i="1"/>
  <c r="U29" i="1"/>
  <c r="U30" i="1"/>
  <c r="U32" i="1"/>
  <c r="U33" i="1"/>
  <c r="U35" i="1"/>
  <c r="S17" i="1"/>
  <c r="S18" i="1"/>
  <c r="S20" i="1"/>
  <c r="S21" i="1"/>
  <c r="S23" i="1"/>
  <c r="S24" i="1"/>
  <c r="S26" i="1"/>
  <c r="S27" i="1"/>
  <c r="S29" i="1"/>
  <c r="S30" i="1"/>
  <c r="S32" i="1"/>
  <c r="S33" i="1"/>
  <c r="S35" i="1"/>
  <c r="Q17" i="1"/>
  <c r="Q18" i="1"/>
  <c r="Q20" i="1"/>
  <c r="Q21" i="1"/>
  <c r="Q23" i="1"/>
  <c r="Q24" i="1"/>
  <c r="Q26" i="1"/>
  <c r="Q27" i="1"/>
  <c r="Q29" i="1"/>
  <c r="Q30" i="1"/>
  <c r="Q32" i="1"/>
  <c r="Q33" i="1"/>
  <c r="Q35" i="1"/>
  <c r="O17" i="1"/>
  <c r="O18" i="1"/>
  <c r="O20" i="1"/>
  <c r="O21" i="1"/>
  <c r="O23" i="1"/>
  <c r="O24" i="1"/>
  <c r="O26" i="1"/>
  <c r="O27" i="1"/>
  <c r="O29" i="1"/>
  <c r="O30" i="1"/>
  <c r="O32" i="1"/>
  <c r="O33" i="1"/>
  <c r="O35" i="1"/>
  <c r="M17" i="1"/>
  <c r="M18" i="1"/>
  <c r="M20" i="1"/>
  <c r="M21" i="1"/>
  <c r="M23" i="1"/>
  <c r="M24" i="1"/>
  <c r="M26" i="1"/>
  <c r="M27" i="1"/>
  <c r="M29" i="1"/>
  <c r="M30" i="1"/>
  <c r="M32" i="1"/>
  <c r="M33" i="1"/>
  <c r="M35" i="1"/>
  <c r="K17" i="1"/>
  <c r="K18" i="1"/>
  <c r="K20" i="1"/>
  <c r="K21" i="1"/>
  <c r="K23" i="1"/>
  <c r="K24" i="1"/>
  <c r="K26" i="1"/>
  <c r="K27" i="1"/>
  <c r="K29" i="1"/>
  <c r="K30" i="1"/>
  <c r="K32" i="1"/>
  <c r="K33" i="1"/>
  <c r="K35" i="1"/>
  <c r="I17" i="1"/>
  <c r="I18" i="1"/>
  <c r="I20" i="1"/>
  <c r="I21" i="1"/>
  <c r="I23" i="1"/>
  <c r="I24" i="1"/>
  <c r="I26" i="1"/>
  <c r="I27" i="1"/>
  <c r="I29" i="1"/>
  <c r="I30" i="1"/>
  <c r="I32" i="1"/>
  <c r="I33" i="1"/>
  <c r="I35" i="1"/>
  <c r="G17" i="1"/>
  <c r="G18" i="1"/>
  <c r="G20" i="1"/>
  <c r="G21" i="1"/>
  <c r="G23" i="1"/>
  <c r="G24" i="1"/>
  <c r="G26" i="1"/>
  <c r="G27" i="1"/>
  <c r="G29" i="1"/>
  <c r="G30" i="1"/>
  <c r="G32" i="1"/>
  <c r="G33" i="1"/>
  <c r="G35" i="1"/>
  <c r="F34" i="1"/>
  <c r="J34" i="1"/>
  <c r="L34" i="1"/>
  <c r="N34" i="1"/>
  <c r="P34" i="1"/>
  <c r="R34" i="1"/>
  <c r="T34" i="1"/>
  <c r="V34" i="1"/>
  <c r="F31" i="1"/>
  <c r="J31" i="1"/>
  <c r="L31" i="1"/>
  <c r="N31" i="1"/>
  <c r="P31" i="1"/>
  <c r="R31" i="1"/>
  <c r="T31" i="1"/>
  <c r="V31" i="1"/>
  <c r="F28" i="1"/>
  <c r="J28" i="1"/>
  <c r="L28" i="1"/>
  <c r="N28" i="1"/>
  <c r="P28" i="1"/>
  <c r="R28" i="1"/>
  <c r="T28" i="1"/>
  <c r="V28" i="1"/>
  <c r="F25" i="1"/>
  <c r="J25" i="1"/>
  <c r="L25" i="1"/>
  <c r="N25" i="1"/>
  <c r="P25" i="1"/>
  <c r="R25" i="1"/>
  <c r="T25" i="1"/>
  <c r="V25" i="1"/>
  <c r="F22" i="1"/>
  <c r="J22" i="1"/>
  <c r="L22" i="1"/>
  <c r="N22" i="1"/>
  <c r="P22" i="1"/>
  <c r="R22" i="1"/>
  <c r="T22" i="1"/>
  <c r="V22" i="1"/>
  <c r="F19" i="1"/>
  <c r="J19" i="1"/>
  <c r="L19" i="1"/>
  <c r="N19" i="1"/>
  <c r="P19" i="1"/>
  <c r="R19" i="1"/>
  <c r="T19" i="1"/>
  <c r="V19" i="1"/>
  <c r="F16" i="1"/>
  <c r="J16" i="1"/>
  <c r="L16" i="1"/>
  <c r="N16" i="1"/>
  <c r="P16" i="1"/>
  <c r="R16" i="1"/>
  <c r="T16" i="1"/>
  <c r="V16" i="1"/>
  <c r="Q8" i="1"/>
  <c r="Q9" i="1"/>
  <c r="Q11" i="1"/>
  <c r="Q12" i="1"/>
  <c r="W8" i="1"/>
  <c r="W9" i="1"/>
  <c r="W11" i="1"/>
  <c r="W12" i="1"/>
  <c r="U8" i="1"/>
  <c r="U9" i="1"/>
  <c r="U11" i="1"/>
  <c r="U12" i="1"/>
  <c r="S8" i="1"/>
  <c r="S9" i="1"/>
  <c r="S11" i="1"/>
  <c r="S12" i="1"/>
  <c r="M8" i="1"/>
  <c r="M9" i="1"/>
  <c r="M11" i="1"/>
  <c r="M12" i="1"/>
  <c r="I103" i="1" l="1"/>
  <c r="H19" i="1"/>
  <c r="I19" i="1" s="1"/>
  <c r="H22" i="1"/>
  <c r="I22" i="1" s="1"/>
  <c r="H25" i="1"/>
  <c r="K34" i="1"/>
  <c r="H16" i="1"/>
  <c r="I16" i="1" s="1"/>
  <c r="K28" i="1"/>
  <c r="H28" i="1"/>
  <c r="I28" i="1" s="1"/>
  <c r="K31" i="1"/>
  <c r="H31" i="1"/>
  <c r="I31" i="1" s="1"/>
  <c r="H34" i="1"/>
  <c r="I34" i="1" s="1"/>
  <c r="H100" i="1"/>
  <c r="I100" i="1" s="1"/>
  <c r="K37" i="1"/>
  <c r="H37" i="1"/>
  <c r="I37" i="1" s="1"/>
  <c r="K25" i="1"/>
  <c r="K19" i="1"/>
  <c r="K16" i="1"/>
  <c r="K100" i="1"/>
  <c r="K58" i="1"/>
  <c r="I25" i="1"/>
  <c r="K22" i="1"/>
  <c r="O8" i="1"/>
  <c r="O9" i="1"/>
  <c r="O11" i="1"/>
  <c r="O12" i="1"/>
  <c r="L14" i="1" l="1"/>
  <c r="V15" i="1"/>
  <c r="T15" i="1"/>
  <c r="R15" i="1"/>
  <c r="P15" i="1"/>
  <c r="N15" i="1"/>
  <c r="L15" i="1"/>
  <c r="J15" i="1"/>
  <c r="V14" i="1"/>
  <c r="T14" i="1"/>
  <c r="R14" i="1"/>
  <c r="P14" i="1"/>
  <c r="N14" i="1"/>
  <c r="J14" i="1"/>
  <c r="F15" i="1"/>
  <c r="F14" i="1"/>
  <c r="V10" i="1"/>
  <c r="V7" i="1"/>
  <c r="T10" i="1"/>
  <c r="T7" i="1"/>
  <c r="R10" i="1"/>
  <c r="R7" i="1"/>
  <c r="P10" i="1"/>
  <c r="P7" i="1"/>
  <c r="N10" i="1"/>
  <c r="N7" i="1"/>
  <c r="L10" i="1"/>
  <c r="L7" i="1"/>
  <c r="J10" i="1"/>
  <c r="J7" i="1"/>
  <c r="F10" i="1"/>
  <c r="F7" i="1"/>
  <c r="K8" i="1"/>
  <c r="K9" i="1"/>
  <c r="K11" i="1"/>
  <c r="K12" i="1"/>
  <c r="I8" i="1"/>
  <c r="I9" i="1"/>
  <c r="I11" i="1"/>
  <c r="I12" i="1"/>
  <c r="G8" i="1"/>
  <c r="G9" i="1"/>
  <c r="G11" i="1"/>
  <c r="G12" i="1"/>
  <c r="E7" i="1"/>
  <c r="E10" i="1"/>
  <c r="E14" i="1"/>
  <c r="E15" i="1"/>
  <c r="R13" i="1" l="1"/>
  <c r="G10" i="1"/>
  <c r="M10" i="1"/>
  <c r="Q10" i="1"/>
  <c r="W10" i="1"/>
  <c r="H10" i="1"/>
  <c r="I10" i="1" s="1"/>
  <c r="O10" i="1"/>
  <c r="S10" i="1"/>
  <c r="H14" i="1"/>
  <c r="U14" i="1"/>
  <c r="O15" i="1"/>
  <c r="W15" i="1"/>
  <c r="M14" i="1"/>
  <c r="M7" i="1"/>
  <c r="Q7" i="1"/>
  <c r="V13" i="1"/>
  <c r="W14" i="1"/>
  <c r="Q15" i="1"/>
  <c r="E13" i="1"/>
  <c r="U7" i="1"/>
  <c r="Q14" i="1"/>
  <c r="S15" i="1"/>
  <c r="H7" i="1"/>
  <c r="I7" i="1" s="1"/>
  <c r="O7" i="1"/>
  <c r="S7" i="1"/>
  <c r="U10" i="1"/>
  <c r="H15" i="1"/>
  <c r="S14" i="1"/>
  <c r="U15" i="1"/>
  <c r="W7" i="1"/>
  <c r="J13" i="1"/>
  <c r="L13" i="1"/>
  <c r="M15" i="1"/>
  <c r="G15" i="1"/>
  <c r="K15" i="1"/>
  <c r="N13" i="1"/>
  <c r="O14" i="1"/>
  <c r="K10" i="1"/>
  <c r="G14" i="1"/>
  <c r="T13" i="1"/>
  <c r="K14" i="1"/>
  <c r="P13" i="1"/>
  <c r="F13" i="1"/>
  <c r="K7" i="1"/>
  <c r="G7" i="1"/>
  <c r="I14" i="1" l="1"/>
  <c r="I15" i="1"/>
  <c r="S13" i="1"/>
  <c r="U13" i="1"/>
  <c r="Q13" i="1"/>
  <c r="O13" i="1"/>
  <c r="H13" i="1"/>
  <c r="I13" i="1" s="1"/>
  <c r="W13" i="1"/>
  <c r="M13" i="1"/>
  <c r="G13" i="1"/>
  <c r="K13" i="1"/>
  <c r="Q5" i="1" l="1"/>
  <c r="Q6" i="1"/>
  <c r="O5" i="1"/>
  <c r="O6" i="1"/>
  <c r="M5" i="1"/>
  <c r="M6" i="1"/>
  <c r="K6" i="1"/>
  <c r="K5" i="1"/>
  <c r="R4" i="1"/>
  <c r="P4" i="1"/>
  <c r="L4" i="1"/>
  <c r="J4" i="1"/>
  <c r="G6" i="1"/>
  <c r="G5" i="1"/>
  <c r="F4" i="1"/>
  <c r="E4" i="1"/>
  <c r="W5" i="1" l="1"/>
  <c r="S6" i="1"/>
  <c r="K4" i="1"/>
  <c r="M4" i="1"/>
  <c r="Q4" i="1"/>
  <c r="U6" i="1"/>
  <c r="H4" i="1"/>
  <c r="W6" i="1"/>
  <c r="S5" i="1"/>
  <c r="U5" i="1"/>
  <c r="G4" i="1"/>
  <c r="N4" i="1"/>
  <c r="O4" i="1" s="1"/>
  <c r="W4" i="1" l="1"/>
  <c r="U4" i="1"/>
  <c r="S4" i="1"/>
  <c r="I4" i="1"/>
  <c r="I5" i="1"/>
  <c r="I6" i="1"/>
  <c r="F182" i="1" l="1"/>
  <c r="J182" i="1"/>
  <c r="L182" i="1"/>
  <c r="N182" i="1"/>
  <c r="P182" i="1"/>
  <c r="R182" i="1"/>
  <c r="T182" i="1"/>
  <c r="V182" i="1"/>
  <c r="E182" i="1"/>
  <c r="W172" i="1"/>
  <c r="W173" i="1"/>
  <c r="W174" i="1"/>
  <c r="W175" i="1"/>
  <c r="W176" i="1"/>
  <c r="W177" i="1"/>
  <c r="W178" i="1"/>
  <c r="W179" i="1"/>
  <c r="W180" i="1"/>
  <c r="W181" i="1"/>
  <c r="U172" i="1"/>
  <c r="U173" i="1"/>
  <c r="U174" i="1"/>
  <c r="U175" i="1"/>
  <c r="U176" i="1"/>
  <c r="U177" i="1"/>
  <c r="U178" i="1"/>
  <c r="U179" i="1"/>
  <c r="U180" i="1"/>
  <c r="U181" i="1"/>
  <c r="S172" i="1"/>
  <c r="S173" i="1"/>
  <c r="S174" i="1"/>
  <c r="S175" i="1"/>
  <c r="S176" i="1"/>
  <c r="S177" i="1"/>
  <c r="S178" i="1"/>
  <c r="S179" i="1"/>
  <c r="S180" i="1"/>
  <c r="S181" i="1"/>
  <c r="Q172" i="1"/>
  <c r="Q173" i="1"/>
  <c r="Q174" i="1"/>
  <c r="Q175" i="1"/>
  <c r="Q176" i="1"/>
  <c r="Q177" i="1"/>
  <c r="Q178" i="1"/>
  <c r="Q179" i="1"/>
  <c r="Q180" i="1"/>
  <c r="Q181" i="1"/>
  <c r="O172" i="1"/>
  <c r="O173" i="1"/>
  <c r="O174" i="1"/>
  <c r="O175" i="1"/>
  <c r="O176" i="1"/>
  <c r="O177" i="1"/>
  <c r="O178" i="1"/>
  <c r="O179" i="1"/>
  <c r="O180" i="1"/>
  <c r="O181" i="1"/>
  <c r="M172" i="1"/>
  <c r="M173" i="1"/>
  <c r="M174" i="1"/>
  <c r="M175" i="1"/>
  <c r="M176" i="1"/>
  <c r="M177" i="1"/>
  <c r="M178" i="1"/>
  <c r="M179" i="1"/>
  <c r="M180" i="1"/>
  <c r="M181" i="1"/>
  <c r="K172" i="1"/>
  <c r="K173" i="1"/>
  <c r="K174" i="1"/>
  <c r="K175" i="1"/>
  <c r="K176" i="1"/>
  <c r="K177" i="1"/>
  <c r="K178" i="1"/>
  <c r="K179" i="1"/>
  <c r="K180" i="1"/>
  <c r="K181" i="1"/>
  <c r="G172" i="1"/>
  <c r="G173" i="1"/>
  <c r="G174" i="1"/>
  <c r="G175" i="1"/>
  <c r="G176" i="1"/>
  <c r="G177" i="1"/>
  <c r="G178" i="1"/>
  <c r="G179" i="1"/>
  <c r="G180" i="1"/>
  <c r="G181" i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W171" i="1"/>
  <c r="U171" i="1"/>
  <c r="S171" i="1"/>
  <c r="Q171" i="1"/>
  <c r="O171" i="1"/>
  <c r="M171" i="1"/>
  <c r="K171" i="1"/>
  <c r="H171" i="1"/>
  <c r="G171" i="1"/>
  <c r="F170" i="1"/>
  <c r="J170" i="1"/>
  <c r="L170" i="1"/>
  <c r="N170" i="1"/>
  <c r="P170" i="1"/>
  <c r="R170" i="1"/>
  <c r="T170" i="1"/>
  <c r="V170" i="1"/>
  <c r="E170" i="1"/>
  <c r="W167" i="1"/>
  <c r="W168" i="1"/>
  <c r="W169" i="1"/>
  <c r="U167" i="1"/>
  <c r="U168" i="1"/>
  <c r="U169" i="1"/>
  <c r="S167" i="1"/>
  <c r="S168" i="1"/>
  <c r="S169" i="1"/>
  <c r="Q167" i="1"/>
  <c r="Q168" i="1"/>
  <c r="Q169" i="1"/>
  <c r="O167" i="1"/>
  <c r="O168" i="1"/>
  <c r="O169" i="1"/>
  <c r="M167" i="1"/>
  <c r="M168" i="1"/>
  <c r="M169" i="1"/>
  <c r="H168" i="1"/>
  <c r="I168" i="1" s="1"/>
  <c r="H169" i="1"/>
  <c r="I169" i="1" s="1"/>
  <c r="H167" i="1"/>
  <c r="I167" i="1" s="1"/>
  <c r="K167" i="1"/>
  <c r="K168" i="1"/>
  <c r="K169" i="1"/>
  <c r="G167" i="1"/>
  <c r="G168" i="1"/>
  <c r="G169" i="1"/>
  <c r="W182" i="1" l="1"/>
  <c r="O182" i="1"/>
  <c r="U182" i="1"/>
  <c r="M182" i="1"/>
  <c r="G170" i="1"/>
  <c r="W170" i="1"/>
  <c r="O170" i="1"/>
  <c r="U170" i="1"/>
  <c r="M170" i="1"/>
  <c r="S182" i="1"/>
  <c r="S170" i="1"/>
  <c r="Q182" i="1"/>
  <c r="H182" i="1"/>
  <c r="I182" i="1" s="1"/>
  <c r="K182" i="1"/>
  <c r="H170" i="1"/>
  <c r="I170" i="1" s="1"/>
  <c r="G182" i="1"/>
  <c r="I171" i="1"/>
  <c r="Q170" i="1"/>
  <c r="K170" i="1"/>
  <c r="F166" i="1"/>
  <c r="J166" i="1"/>
  <c r="L166" i="1"/>
  <c r="N166" i="1"/>
  <c r="P166" i="1"/>
  <c r="R166" i="1"/>
  <c r="T166" i="1"/>
  <c r="V166" i="1"/>
  <c r="E166" i="1"/>
  <c r="H162" i="1"/>
  <c r="I162" i="1" s="1"/>
  <c r="H163" i="1"/>
  <c r="I163" i="1" s="1"/>
  <c r="H164" i="1"/>
  <c r="I164" i="1" s="1"/>
  <c r="H165" i="1"/>
  <c r="I165" i="1" s="1"/>
  <c r="H161" i="1"/>
  <c r="W162" i="1"/>
  <c r="W163" i="1"/>
  <c r="W164" i="1"/>
  <c r="W165" i="1"/>
  <c r="W161" i="1"/>
  <c r="U162" i="1"/>
  <c r="U163" i="1"/>
  <c r="U164" i="1"/>
  <c r="U165" i="1"/>
  <c r="U161" i="1"/>
  <c r="S162" i="1"/>
  <c r="S163" i="1"/>
  <c r="S164" i="1"/>
  <c r="S165" i="1"/>
  <c r="S161" i="1"/>
  <c r="Q162" i="1"/>
  <c r="Q163" i="1"/>
  <c r="Q164" i="1"/>
  <c r="Q165" i="1"/>
  <c r="Q161" i="1"/>
  <c r="O162" i="1"/>
  <c r="O163" i="1"/>
  <c r="O164" i="1"/>
  <c r="O165" i="1"/>
  <c r="O161" i="1"/>
  <c r="M162" i="1"/>
  <c r="M163" i="1"/>
  <c r="M164" i="1"/>
  <c r="M165" i="1"/>
  <c r="M161" i="1"/>
  <c r="K162" i="1"/>
  <c r="K163" i="1"/>
  <c r="K164" i="1"/>
  <c r="K165" i="1"/>
  <c r="K161" i="1"/>
  <c r="G162" i="1"/>
  <c r="G163" i="1"/>
  <c r="G164" i="1"/>
  <c r="G165" i="1"/>
  <c r="G161" i="1"/>
  <c r="W166" i="1" l="1"/>
  <c r="O166" i="1"/>
  <c r="H166" i="1"/>
  <c r="I161" i="1"/>
  <c r="U166" i="1"/>
  <c r="M166" i="1"/>
  <c r="S166" i="1"/>
  <c r="G166" i="1"/>
  <c r="Q166" i="1"/>
  <c r="K166" i="1"/>
  <c r="I166" i="1"/>
  <c r="E160" i="1" l="1"/>
  <c r="E159" i="1"/>
  <c r="E158" i="1"/>
  <c r="E154" i="1"/>
  <c r="W159" i="1" l="1"/>
  <c r="O159" i="1"/>
  <c r="U159" i="1"/>
  <c r="S159" i="1"/>
  <c r="M159" i="1"/>
  <c r="Q159" i="1"/>
  <c r="G159" i="1"/>
  <c r="O160" i="1"/>
  <c r="W160" i="1"/>
  <c r="Q160" i="1"/>
  <c r="U160" i="1"/>
  <c r="G160" i="1"/>
  <c r="M160" i="1"/>
  <c r="S160" i="1"/>
  <c r="W154" i="1"/>
  <c r="Q154" i="1"/>
  <c r="O154" i="1"/>
  <c r="U154" i="1"/>
  <c r="S154" i="1"/>
  <c r="M154" i="1"/>
  <c r="G154" i="1"/>
  <c r="E157" i="1"/>
  <c r="Q158" i="1"/>
  <c r="M158" i="1"/>
  <c r="U158" i="1"/>
  <c r="O158" i="1"/>
  <c r="G158" i="1"/>
  <c r="S158" i="1"/>
  <c r="W158" i="1"/>
  <c r="V151" i="1"/>
  <c r="T151" i="1"/>
  <c r="R151" i="1"/>
  <c r="P151" i="1"/>
  <c r="N151" i="1"/>
  <c r="L151" i="1"/>
  <c r="J151" i="1"/>
  <c r="F151" i="1"/>
  <c r="E151" i="1"/>
  <c r="W150" i="1"/>
  <c r="U150" i="1"/>
  <c r="S150" i="1"/>
  <c r="Q150" i="1"/>
  <c r="O150" i="1"/>
  <c r="M150" i="1"/>
  <c r="K150" i="1"/>
  <c r="I150" i="1"/>
  <c r="G150" i="1"/>
  <c r="W149" i="1"/>
  <c r="U149" i="1"/>
  <c r="S149" i="1"/>
  <c r="Q149" i="1"/>
  <c r="O149" i="1"/>
  <c r="M149" i="1"/>
  <c r="K149" i="1"/>
  <c r="I149" i="1"/>
  <c r="G149" i="1"/>
  <c r="W148" i="1"/>
  <c r="U148" i="1"/>
  <c r="S148" i="1"/>
  <c r="Q148" i="1"/>
  <c r="O148" i="1"/>
  <c r="M148" i="1"/>
  <c r="K148" i="1"/>
  <c r="I148" i="1"/>
  <c r="G148" i="1"/>
  <c r="V147" i="1"/>
  <c r="T147" i="1"/>
  <c r="R147" i="1"/>
  <c r="P147" i="1"/>
  <c r="N147" i="1"/>
  <c r="L147" i="1"/>
  <c r="J147" i="1"/>
  <c r="F147" i="1"/>
  <c r="E147" i="1"/>
  <c r="H147" i="1" l="1"/>
  <c r="I147" i="1" s="1"/>
  <c r="Q151" i="1"/>
  <c r="G151" i="1"/>
  <c r="H151" i="1"/>
  <c r="I151" i="1" s="1"/>
  <c r="M157" i="1"/>
  <c r="O157" i="1"/>
  <c r="U157" i="1"/>
  <c r="S157" i="1"/>
  <c r="Q157" i="1"/>
  <c r="W157" i="1"/>
  <c r="G157" i="1"/>
  <c r="U151" i="1"/>
  <c r="W151" i="1"/>
  <c r="S151" i="1"/>
  <c r="O147" i="1"/>
  <c r="K147" i="1"/>
  <c r="S147" i="1"/>
  <c r="O151" i="1"/>
  <c r="U147" i="1"/>
  <c r="W147" i="1"/>
  <c r="K151" i="1"/>
  <c r="M147" i="1"/>
  <c r="Q147" i="1"/>
  <c r="M151" i="1"/>
  <c r="G147" i="1"/>
  <c r="V146" i="1" l="1"/>
  <c r="T146" i="1"/>
  <c r="R146" i="1"/>
  <c r="P146" i="1"/>
  <c r="N146" i="1"/>
  <c r="L146" i="1"/>
  <c r="J146" i="1"/>
  <c r="F146" i="1"/>
  <c r="E146" i="1"/>
  <c r="W146" i="1" s="1"/>
  <c r="V145" i="1"/>
  <c r="T145" i="1"/>
  <c r="R145" i="1"/>
  <c r="P145" i="1"/>
  <c r="N145" i="1"/>
  <c r="L145" i="1"/>
  <c r="J145" i="1"/>
  <c r="F145" i="1"/>
  <c r="E145" i="1"/>
  <c r="W143" i="1"/>
  <c r="U143" i="1"/>
  <c r="S143" i="1"/>
  <c r="Q143" i="1"/>
  <c r="O143" i="1"/>
  <c r="M143" i="1"/>
  <c r="K143" i="1"/>
  <c r="I143" i="1"/>
  <c r="G143" i="1"/>
  <c r="W142" i="1"/>
  <c r="U142" i="1"/>
  <c r="S142" i="1"/>
  <c r="Q142" i="1"/>
  <c r="O142" i="1"/>
  <c r="M142" i="1"/>
  <c r="K142" i="1"/>
  <c r="H142" i="1"/>
  <c r="I142" i="1" s="1"/>
  <c r="G142" i="1"/>
  <c r="V141" i="1"/>
  <c r="T141" i="1"/>
  <c r="R141" i="1"/>
  <c r="P141" i="1"/>
  <c r="N141" i="1"/>
  <c r="J141" i="1"/>
  <c r="F141" i="1"/>
  <c r="E141" i="1"/>
  <c r="W140" i="1"/>
  <c r="U140" i="1"/>
  <c r="S140" i="1"/>
  <c r="Q140" i="1"/>
  <c r="O140" i="1"/>
  <c r="M140" i="1"/>
  <c r="K140" i="1"/>
  <c r="H140" i="1"/>
  <c r="I140" i="1" s="1"/>
  <c r="G140" i="1"/>
  <c r="W139" i="1"/>
  <c r="U139" i="1"/>
  <c r="S139" i="1"/>
  <c r="Q139" i="1"/>
  <c r="O139" i="1"/>
  <c r="M139" i="1"/>
  <c r="K139" i="1"/>
  <c r="H139" i="1"/>
  <c r="I139" i="1" s="1"/>
  <c r="G139" i="1"/>
  <c r="V138" i="1"/>
  <c r="T138" i="1"/>
  <c r="R138" i="1"/>
  <c r="P138" i="1"/>
  <c r="N138" i="1"/>
  <c r="L138" i="1"/>
  <c r="J138" i="1"/>
  <c r="F138" i="1"/>
  <c r="E138" i="1"/>
  <c r="W137" i="1"/>
  <c r="U137" i="1"/>
  <c r="S137" i="1"/>
  <c r="Q137" i="1"/>
  <c r="O137" i="1"/>
  <c r="M137" i="1"/>
  <c r="K137" i="1"/>
  <c r="H137" i="1"/>
  <c r="I137" i="1" s="1"/>
  <c r="G137" i="1"/>
  <c r="W136" i="1"/>
  <c r="U136" i="1"/>
  <c r="S136" i="1"/>
  <c r="Q136" i="1"/>
  <c r="O136" i="1"/>
  <c r="M136" i="1"/>
  <c r="K136" i="1"/>
  <c r="H136" i="1"/>
  <c r="I136" i="1" s="1"/>
  <c r="G136" i="1"/>
  <c r="V135" i="1"/>
  <c r="T135" i="1"/>
  <c r="R135" i="1"/>
  <c r="P135" i="1"/>
  <c r="N135" i="1"/>
  <c r="L135" i="1"/>
  <c r="J135" i="1"/>
  <c r="F135" i="1"/>
  <c r="E135" i="1"/>
  <c r="W134" i="1"/>
  <c r="U134" i="1"/>
  <c r="S134" i="1"/>
  <c r="Q134" i="1"/>
  <c r="O134" i="1"/>
  <c r="M134" i="1"/>
  <c r="K134" i="1"/>
  <c r="H134" i="1"/>
  <c r="I134" i="1" s="1"/>
  <c r="G134" i="1"/>
  <c r="W133" i="1"/>
  <c r="U133" i="1"/>
  <c r="S133" i="1"/>
  <c r="Q133" i="1"/>
  <c r="O133" i="1"/>
  <c r="M133" i="1"/>
  <c r="K133" i="1"/>
  <c r="H133" i="1"/>
  <c r="I133" i="1" s="1"/>
  <c r="G133" i="1"/>
  <c r="V132" i="1"/>
  <c r="T132" i="1"/>
  <c r="R132" i="1"/>
  <c r="P132" i="1"/>
  <c r="N132" i="1"/>
  <c r="L132" i="1"/>
  <c r="F132" i="1"/>
  <c r="E132" i="1"/>
  <c r="H145" i="1" l="1"/>
  <c r="I145" i="1" s="1"/>
  <c r="U141" i="1"/>
  <c r="W135" i="1"/>
  <c r="G138" i="1"/>
  <c r="K146" i="1"/>
  <c r="O135" i="1"/>
  <c r="K135" i="1"/>
  <c r="Q135" i="1"/>
  <c r="Q141" i="1"/>
  <c r="G135" i="1"/>
  <c r="O138" i="1"/>
  <c r="W138" i="1"/>
  <c r="H141" i="1"/>
  <c r="I141" i="1" s="1"/>
  <c r="K132" i="1"/>
  <c r="S132" i="1"/>
  <c r="S135" i="1"/>
  <c r="K138" i="1"/>
  <c r="S138" i="1"/>
  <c r="O132" i="1"/>
  <c r="H135" i="1"/>
  <c r="I135" i="1" s="1"/>
  <c r="K141" i="1"/>
  <c r="Q145" i="1"/>
  <c r="W132" i="1"/>
  <c r="G132" i="1"/>
  <c r="Q132" i="1"/>
  <c r="H138" i="1"/>
  <c r="I138" i="1" s="1"/>
  <c r="Q138" i="1"/>
  <c r="G141" i="1"/>
  <c r="O141" i="1"/>
  <c r="W141" i="1"/>
  <c r="K145" i="1"/>
  <c r="S145" i="1"/>
  <c r="H146" i="1"/>
  <c r="I146" i="1" s="1"/>
  <c r="M145" i="1"/>
  <c r="U145" i="1"/>
  <c r="M132" i="1"/>
  <c r="U132" i="1"/>
  <c r="M138" i="1"/>
  <c r="U138" i="1"/>
  <c r="S141" i="1"/>
  <c r="G145" i="1"/>
  <c r="O145" i="1"/>
  <c r="W145" i="1"/>
  <c r="H132" i="1"/>
  <c r="I132" i="1" s="1"/>
  <c r="M135" i="1"/>
  <c r="U135" i="1"/>
  <c r="M141" i="1"/>
  <c r="F144" i="1"/>
  <c r="J144" i="1"/>
  <c r="N144" i="1"/>
  <c r="R144" i="1"/>
  <c r="V144" i="1"/>
  <c r="M146" i="1"/>
  <c r="Q146" i="1"/>
  <c r="U146" i="1"/>
  <c r="L144" i="1"/>
  <c r="P144" i="1"/>
  <c r="T144" i="1"/>
  <c r="E144" i="1"/>
  <c r="G146" i="1"/>
  <c r="O146" i="1"/>
  <c r="S146" i="1"/>
  <c r="K144" i="1" l="1"/>
  <c r="Q144" i="1"/>
  <c r="M144" i="1"/>
  <c r="W144" i="1"/>
  <c r="H144" i="1"/>
  <c r="I144" i="1" s="1"/>
  <c r="G144" i="1"/>
  <c r="S144" i="1"/>
  <c r="U144" i="1"/>
  <c r="O144" i="1"/>
  <c r="W131" i="1" l="1"/>
  <c r="U131" i="1"/>
  <c r="S131" i="1"/>
  <c r="Q131" i="1"/>
  <c r="O131" i="1"/>
  <c r="M131" i="1"/>
  <c r="K131" i="1"/>
  <c r="H131" i="1"/>
  <c r="I131" i="1" s="1"/>
  <c r="G131" i="1"/>
  <c r="W130" i="1"/>
  <c r="U130" i="1"/>
  <c r="S130" i="1"/>
  <c r="Q130" i="1"/>
  <c r="O130" i="1"/>
  <c r="M130" i="1"/>
  <c r="K130" i="1"/>
  <c r="H130" i="1"/>
  <c r="I130" i="1" s="1"/>
  <c r="G130" i="1"/>
  <c r="V129" i="1"/>
  <c r="T129" i="1"/>
  <c r="R129" i="1"/>
  <c r="P129" i="1"/>
  <c r="N129" i="1"/>
  <c r="L129" i="1"/>
  <c r="J129" i="1"/>
  <c r="F129" i="1"/>
  <c r="E129" i="1"/>
  <c r="H129" i="1" l="1"/>
  <c r="I129" i="1" s="1"/>
  <c r="K129" i="1"/>
  <c r="S129" i="1"/>
  <c r="M129" i="1"/>
  <c r="O129" i="1"/>
  <c r="W129" i="1"/>
  <c r="Q129" i="1"/>
  <c r="U129" i="1"/>
  <c r="G129" i="1"/>
  <c r="V128" i="1" l="1"/>
  <c r="T128" i="1"/>
  <c r="R128" i="1"/>
  <c r="P128" i="1"/>
  <c r="N128" i="1"/>
  <c r="L128" i="1"/>
  <c r="J128" i="1"/>
  <c r="F128" i="1"/>
  <c r="E128" i="1"/>
  <c r="V127" i="1"/>
  <c r="T127" i="1"/>
  <c r="R127" i="1"/>
  <c r="P127" i="1"/>
  <c r="N127" i="1"/>
  <c r="L127" i="1"/>
  <c r="J127" i="1"/>
  <c r="F127" i="1"/>
  <c r="E127" i="1"/>
  <c r="W125" i="1"/>
  <c r="U125" i="1"/>
  <c r="S125" i="1"/>
  <c r="Q125" i="1"/>
  <c r="O125" i="1"/>
  <c r="M125" i="1"/>
  <c r="K125" i="1"/>
  <c r="H125" i="1"/>
  <c r="I125" i="1" s="1"/>
  <c r="G125" i="1"/>
  <c r="W124" i="1"/>
  <c r="U124" i="1"/>
  <c r="S124" i="1"/>
  <c r="Q124" i="1"/>
  <c r="O124" i="1"/>
  <c r="M124" i="1"/>
  <c r="K124" i="1"/>
  <c r="H124" i="1"/>
  <c r="I124" i="1" s="1"/>
  <c r="G124" i="1"/>
  <c r="V123" i="1"/>
  <c r="T123" i="1"/>
  <c r="R123" i="1"/>
  <c r="P123" i="1"/>
  <c r="N123" i="1"/>
  <c r="L123" i="1"/>
  <c r="J123" i="1"/>
  <c r="F123" i="1"/>
  <c r="E123" i="1"/>
  <c r="W122" i="1"/>
  <c r="U122" i="1"/>
  <c r="S122" i="1"/>
  <c r="Q122" i="1"/>
  <c r="O122" i="1"/>
  <c r="M122" i="1"/>
  <c r="K122" i="1"/>
  <c r="H122" i="1"/>
  <c r="I122" i="1" s="1"/>
  <c r="G122" i="1"/>
  <c r="W121" i="1"/>
  <c r="U121" i="1"/>
  <c r="S121" i="1"/>
  <c r="Q121" i="1"/>
  <c r="O121" i="1"/>
  <c r="M121" i="1"/>
  <c r="K121" i="1"/>
  <c r="H121" i="1"/>
  <c r="I121" i="1" s="1"/>
  <c r="G121" i="1"/>
  <c r="W120" i="1"/>
  <c r="U120" i="1"/>
  <c r="S120" i="1"/>
  <c r="Q120" i="1"/>
  <c r="O120" i="1"/>
  <c r="M120" i="1"/>
  <c r="K120" i="1"/>
  <c r="H120" i="1"/>
  <c r="I120" i="1" s="1"/>
  <c r="G120" i="1"/>
  <c r="V119" i="1"/>
  <c r="T119" i="1"/>
  <c r="R119" i="1"/>
  <c r="P119" i="1"/>
  <c r="N119" i="1"/>
  <c r="L119" i="1"/>
  <c r="J119" i="1"/>
  <c r="F119" i="1"/>
  <c r="E119" i="1"/>
  <c r="W118" i="1"/>
  <c r="U118" i="1"/>
  <c r="S118" i="1"/>
  <c r="Q118" i="1"/>
  <c r="O118" i="1"/>
  <c r="M118" i="1"/>
  <c r="K118" i="1"/>
  <c r="H118" i="1"/>
  <c r="I118" i="1" s="1"/>
  <c r="G118" i="1"/>
  <c r="W117" i="1"/>
  <c r="U117" i="1"/>
  <c r="S117" i="1"/>
  <c r="Q117" i="1"/>
  <c r="O117" i="1"/>
  <c r="M117" i="1"/>
  <c r="K117" i="1"/>
  <c r="H117" i="1"/>
  <c r="I117" i="1" s="1"/>
  <c r="G117" i="1"/>
  <c r="V116" i="1"/>
  <c r="T116" i="1"/>
  <c r="R116" i="1"/>
  <c r="P116" i="1"/>
  <c r="N116" i="1"/>
  <c r="L116" i="1"/>
  <c r="J116" i="1"/>
  <c r="F116" i="1"/>
  <c r="E116" i="1"/>
  <c r="O119" i="1" l="1"/>
  <c r="U123" i="1"/>
  <c r="U116" i="1"/>
  <c r="S119" i="1"/>
  <c r="K127" i="1"/>
  <c r="K123" i="1"/>
  <c r="S128" i="1"/>
  <c r="W116" i="1"/>
  <c r="S116" i="1"/>
  <c r="E126" i="1"/>
  <c r="G128" i="1"/>
  <c r="O116" i="1"/>
  <c r="G116" i="1"/>
  <c r="K119" i="1"/>
  <c r="H127" i="1"/>
  <c r="I127" i="1" s="1"/>
  <c r="K116" i="1"/>
  <c r="G119" i="1"/>
  <c r="M119" i="1"/>
  <c r="W119" i="1"/>
  <c r="S123" i="1"/>
  <c r="H119" i="1"/>
  <c r="I119" i="1" s="1"/>
  <c r="Q127" i="1"/>
  <c r="U128" i="1"/>
  <c r="O128" i="1"/>
  <c r="W128" i="1"/>
  <c r="O123" i="1"/>
  <c r="W123" i="1"/>
  <c r="U119" i="1"/>
  <c r="H116" i="1"/>
  <c r="I116" i="1" s="1"/>
  <c r="Q119" i="1"/>
  <c r="H123" i="1"/>
  <c r="I123" i="1" s="1"/>
  <c r="M127" i="1"/>
  <c r="U127" i="1"/>
  <c r="K128" i="1"/>
  <c r="M128" i="1"/>
  <c r="Q128" i="1"/>
  <c r="G123" i="1"/>
  <c r="L126" i="1"/>
  <c r="M126" i="1" s="1"/>
  <c r="P126" i="1"/>
  <c r="T126" i="1"/>
  <c r="M116" i="1"/>
  <c r="Q116" i="1"/>
  <c r="M123" i="1"/>
  <c r="Q123" i="1"/>
  <c r="F126" i="1"/>
  <c r="J126" i="1"/>
  <c r="N126" i="1"/>
  <c r="R126" i="1"/>
  <c r="V126" i="1"/>
  <c r="G127" i="1"/>
  <c r="O127" i="1"/>
  <c r="S127" i="1"/>
  <c r="W127" i="1"/>
  <c r="H128" i="1"/>
  <c r="I128" i="1" s="1"/>
  <c r="O126" i="1" l="1"/>
  <c r="W126" i="1"/>
  <c r="S126" i="1"/>
  <c r="U126" i="1"/>
  <c r="Q126" i="1"/>
  <c r="K126" i="1"/>
  <c r="H126" i="1"/>
  <c r="I126" i="1" s="1"/>
  <c r="G126" i="1"/>
  <c r="V115" i="1" l="1"/>
  <c r="V186" i="1" s="1"/>
  <c r="W186" i="1" s="1"/>
  <c r="T115" i="1"/>
  <c r="T186" i="1" s="1"/>
  <c r="U186" i="1" s="1"/>
  <c r="R115" i="1"/>
  <c r="R186" i="1" s="1"/>
  <c r="S186" i="1" s="1"/>
  <c r="P115" i="1"/>
  <c r="P186" i="1" s="1"/>
  <c r="Q186" i="1" s="1"/>
  <c r="N115" i="1"/>
  <c r="N186" i="1" s="1"/>
  <c r="O186" i="1" s="1"/>
  <c r="L115" i="1"/>
  <c r="L186" i="1" s="1"/>
  <c r="J115" i="1"/>
  <c r="J186" i="1" s="1"/>
  <c r="K186" i="1" s="1"/>
  <c r="F115" i="1"/>
  <c r="F186" i="1" s="1"/>
  <c r="G186" i="1" s="1"/>
  <c r="E115" i="1"/>
  <c r="V114" i="1"/>
  <c r="T114" i="1"/>
  <c r="R114" i="1"/>
  <c r="P114" i="1"/>
  <c r="N114" i="1"/>
  <c r="L114" i="1"/>
  <c r="J114" i="1"/>
  <c r="F114" i="1"/>
  <c r="E114" i="1"/>
  <c r="V113" i="1"/>
  <c r="T113" i="1"/>
  <c r="R113" i="1"/>
  <c r="P113" i="1"/>
  <c r="N113" i="1"/>
  <c r="L113" i="1"/>
  <c r="J113" i="1"/>
  <c r="F113" i="1"/>
  <c r="E113" i="1"/>
  <c r="W111" i="1"/>
  <c r="U111" i="1"/>
  <c r="S111" i="1"/>
  <c r="Q111" i="1"/>
  <c r="O111" i="1"/>
  <c r="M111" i="1"/>
  <c r="W110" i="1"/>
  <c r="U110" i="1"/>
  <c r="S110" i="1"/>
  <c r="Q110" i="1"/>
  <c r="O110" i="1"/>
  <c r="M110" i="1"/>
  <c r="K110" i="1"/>
  <c r="H110" i="1"/>
  <c r="I110" i="1" s="1"/>
  <c r="W109" i="1"/>
  <c r="U109" i="1"/>
  <c r="S109" i="1"/>
  <c r="Q109" i="1"/>
  <c r="O109" i="1"/>
  <c r="M109" i="1"/>
  <c r="K109" i="1"/>
  <c r="H109" i="1"/>
  <c r="I109" i="1" s="1"/>
  <c r="W108" i="1"/>
  <c r="U108" i="1"/>
  <c r="S108" i="1"/>
  <c r="Q108" i="1"/>
  <c r="O108" i="1"/>
  <c r="M108" i="1"/>
  <c r="K108" i="1"/>
  <c r="H108" i="1"/>
  <c r="I108" i="1" s="1"/>
  <c r="V107" i="1"/>
  <c r="T107" i="1"/>
  <c r="R107" i="1"/>
  <c r="P107" i="1"/>
  <c r="N107" i="1"/>
  <c r="L107" i="1"/>
  <c r="J107" i="1"/>
  <c r="F107" i="1"/>
  <c r="E107" i="1"/>
  <c r="W106" i="1"/>
  <c r="U106" i="1"/>
  <c r="S106" i="1"/>
  <c r="Q106" i="1"/>
  <c r="O106" i="1"/>
  <c r="M106" i="1"/>
  <c r="K106" i="1"/>
  <c r="H106" i="1"/>
  <c r="I106" i="1" s="1"/>
  <c r="W105" i="1"/>
  <c r="U105" i="1"/>
  <c r="S105" i="1"/>
  <c r="Q105" i="1"/>
  <c r="O105" i="1"/>
  <c r="M105" i="1"/>
  <c r="K105" i="1"/>
  <c r="H105" i="1"/>
  <c r="I105" i="1" s="1"/>
  <c r="V104" i="1"/>
  <c r="T104" i="1"/>
  <c r="R104" i="1"/>
  <c r="P104" i="1"/>
  <c r="N104" i="1"/>
  <c r="L104" i="1"/>
  <c r="J104" i="1"/>
  <c r="F104" i="1"/>
  <c r="E104" i="1"/>
  <c r="G104" i="1" l="1"/>
  <c r="G115" i="1"/>
  <c r="G107" i="1"/>
  <c r="G113" i="1"/>
  <c r="G114" i="1"/>
  <c r="Q115" i="1"/>
  <c r="O104" i="1"/>
  <c r="W104" i="1"/>
  <c r="M115" i="1"/>
  <c r="U115" i="1"/>
  <c r="O107" i="1"/>
  <c r="W113" i="1"/>
  <c r="K104" i="1"/>
  <c r="U114" i="1"/>
  <c r="S104" i="1"/>
  <c r="K107" i="1"/>
  <c r="S107" i="1"/>
  <c r="K113" i="1"/>
  <c r="S113" i="1"/>
  <c r="H114" i="1"/>
  <c r="I114" i="1" s="1"/>
  <c r="W107" i="1"/>
  <c r="O113" i="1"/>
  <c r="H104" i="1"/>
  <c r="I104" i="1" s="1"/>
  <c r="K114" i="1"/>
  <c r="U104" i="1"/>
  <c r="H107" i="1"/>
  <c r="I107" i="1" s="1"/>
  <c r="Q107" i="1"/>
  <c r="H113" i="1"/>
  <c r="I113" i="1" s="1"/>
  <c r="Q113" i="1"/>
  <c r="K115" i="1"/>
  <c r="S115" i="1"/>
  <c r="M107" i="1"/>
  <c r="U107" i="1"/>
  <c r="M113" i="1"/>
  <c r="U113" i="1"/>
  <c r="O115" i="1"/>
  <c r="W115" i="1"/>
  <c r="M104" i="1"/>
  <c r="Q104" i="1"/>
  <c r="E112" i="1"/>
  <c r="O114" i="1"/>
  <c r="S114" i="1"/>
  <c r="W114" i="1"/>
  <c r="H115" i="1"/>
  <c r="F112" i="1"/>
  <c r="J112" i="1"/>
  <c r="N112" i="1"/>
  <c r="R112" i="1"/>
  <c r="V112" i="1"/>
  <c r="M114" i="1"/>
  <c r="Q114" i="1"/>
  <c r="L112" i="1"/>
  <c r="P112" i="1"/>
  <c r="T112" i="1"/>
  <c r="I115" i="1" l="1"/>
  <c r="H186" i="1"/>
  <c r="I186" i="1" s="1"/>
  <c r="G112" i="1"/>
  <c r="O112" i="1"/>
  <c r="M112" i="1"/>
  <c r="S112" i="1"/>
  <c r="K112" i="1"/>
  <c r="U112" i="1"/>
  <c r="Q112" i="1"/>
  <c r="W112" i="1"/>
  <c r="H112" i="1"/>
  <c r="I112" i="1" s="1"/>
  <c r="E103" i="1" l="1"/>
  <c r="E186" i="1" s="1"/>
  <c r="E102" i="1"/>
  <c r="E101" i="1"/>
  <c r="E94" i="1"/>
  <c r="E90" i="1"/>
  <c r="E87" i="1"/>
  <c r="E82" i="1"/>
  <c r="E79" i="1"/>
  <c r="E76" i="1"/>
  <c r="O94" i="1" l="1"/>
  <c r="U94" i="1"/>
  <c r="S94" i="1"/>
  <c r="W94" i="1"/>
  <c r="Q94" i="1"/>
  <c r="M94" i="1"/>
  <c r="G94" i="1"/>
  <c r="Q82" i="1"/>
  <c r="S82" i="1"/>
  <c r="W82" i="1"/>
  <c r="O82" i="1"/>
  <c r="G82" i="1"/>
  <c r="U82" i="1"/>
  <c r="M82" i="1"/>
  <c r="Q101" i="1"/>
  <c r="W101" i="1"/>
  <c r="S101" i="1"/>
  <c r="U101" i="1"/>
  <c r="O101" i="1"/>
  <c r="M101" i="1"/>
  <c r="G101" i="1"/>
  <c r="S79" i="1"/>
  <c r="U79" i="1"/>
  <c r="Q79" i="1"/>
  <c r="M79" i="1"/>
  <c r="O79" i="1"/>
  <c r="G79" i="1"/>
  <c r="W79" i="1"/>
  <c r="U87" i="1"/>
  <c r="M87" i="1"/>
  <c r="Q87" i="1"/>
  <c r="S87" i="1"/>
  <c r="O87" i="1"/>
  <c r="G87" i="1"/>
  <c r="W87" i="1"/>
  <c r="O102" i="1"/>
  <c r="Q102" i="1"/>
  <c r="U102" i="1"/>
  <c r="M102" i="1"/>
  <c r="W102" i="1"/>
  <c r="G102" i="1"/>
  <c r="S102" i="1"/>
  <c r="M76" i="1"/>
  <c r="Q76" i="1"/>
  <c r="U76" i="1"/>
  <c r="S76" i="1"/>
  <c r="G76" i="1"/>
  <c r="W76" i="1"/>
  <c r="O76" i="1"/>
  <c r="U90" i="1"/>
  <c r="O90" i="1"/>
  <c r="W90" i="1"/>
  <c r="Q90" i="1"/>
  <c r="S90" i="1"/>
  <c r="G90" i="1"/>
  <c r="M90" i="1"/>
  <c r="O103" i="1"/>
  <c r="Q103" i="1"/>
  <c r="W103" i="1"/>
  <c r="S103" i="1"/>
  <c r="U103" i="1"/>
  <c r="G103" i="1"/>
  <c r="M103" i="1"/>
  <c r="E100" i="1"/>
  <c r="V75" i="1"/>
  <c r="V185" i="1" s="1"/>
  <c r="W185" i="1" s="1"/>
  <c r="T75" i="1"/>
  <c r="T185" i="1" s="1"/>
  <c r="U185" i="1" s="1"/>
  <c r="R75" i="1"/>
  <c r="R185" i="1" s="1"/>
  <c r="S185" i="1" s="1"/>
  <c r="P75" i="1"/>
  <c r="P185" i="1" s="1"/>
  <c r="Q185" i="1" s="1"/>
  <c r="N75" i="1"/>
  <c r="N185" i="1" s="1"/>
  <c r="O185" i="1" s="1"/>
  <c r="L75" i="1"/>
  <c r="L185" i="1" s="1"/>
  <c r="J75" i="1"/>
  <c r="J185" i="1" s="1"/>
  <c r="K185" i="1" s="1"/>
  <c r="F75" i="1"/>
  <c r="F185" i="1" s="1"/>
  <c r="G185" i="1" s="1"/>
  <c r="E75" i="1"/>
  <c r="V74" i="1"/>
  <c r="V184" i="1" s="1"/>
  <c r="W184" i="1" s="1"/>
  <c r="T74" i="1"/>
  <c r="T184" i="1" s="1"/>
  <c r="U184" i="1" s="1"/>
  <c r="R74" i="1"/>
  <c r="R184" i="1" s="1"/>
  <c r="S184" i="1" s="1"/>
  <c r="P74" i="1"/>
  <c r="P184" i="1" s="1"/>
  <c r="Q184" i="1" s="1"/>
  <c r="N74" i="1"/>
  <c r="N184" i="1" s="1"/>
  <c r="O184" i="1" s="1"/>
  <c r="L74" i="1"/>
  <c r="L184" i="1" s="1"/>
  <c r="J74" i="1"/>
  <c r="J184" i="1" s="1"/>
  <c r="F74" i="1"/>
  <c r="F184" i="1" s="1"/>
  <c r="G184" i="1" s="1"/>
  <c r="E74" i="1"/>
  <c r="V73" i="1"/>
  <c r="R73" i="1"/>
  <c r="P73" i="1"/>
  <c r="N73" i="1"/>
  <c r="L73" i="1"/>
  <c r="W72" i="1"/>
  <c r="U72" i="1"/>
  <c r="S72" i="1"/>
  <c r="Q72" i="1"/>
  <c r="O72" i="1"/>
  <c r="M72" i="1"/>
  <c r="K72" i="1"/>
  <c r="H72" i="1"/>
  <c r="I72" i="1" s="1"/>
  <c r="G72" i="1"/>
  <c r="W71" i="1"/>
  <c r="U71" i="1"/>
  <c r="S71" i="1"/>
  <c r="Q71" i="1"/>
  <c r="O71" i="1"/>
  <c r="M71" i="1"/>
  <c r="K71" i="1"/>
  <c r="H71" i="1"/>
  <c r="I71" i="1" s="1"/>
  <c r="G71" i="1"/>
  <c r="V70" i="1"/>
  <c r="T70" i="1"/>
  <c r="R70" i="1"/>
  <c r="P70" i="1"/>
  <c r="N70" i="1"/>
  <c r="L70" i="1"/>
  <c r="J70" i="1"/>
  <c r="F70" i="1"/>
  <c r="E70" i="1"/>
  <c r="H69" i="1"/>
  <c r="W68" i="1"/>
  <c r="U68" i="1"/>
  <c r="S68" i="1"/>
  <c r="Q68" i="1"/>
  <c r="O68" i="1"/>
  <c r="M68" i="1"/>
  <c r="K68" i="1"/>
  <c r="H68" i="1"/>
  <c r="I68" i="1" s="1"/>
  <c r="G68" i="1"/>
  <c r="V67" i="1"/>
  <c r="N67" i="1"/>
  <c r="L67" i="1"/>
  <c r="J67" i="1"/>
  <c r="H67" i="1" s="1"/>
  <c r="I67" i="1" s="1"/>
  <c r="E67" i="1"/>
  <c r="U67" i="1" s="1"/>
  <c r="H66" i="1"/>
  <c r="W65" i="1"/>
  <c r="U65" i="1"/>
  <c r="S65" i="1"/>
  <c r="Q65" i="1"/>
  <c r="O65" i="1"/>
  <c r="M65" i="1"/>
  <c r="K65" i="1"/>
  <c r="H65" i="1"/>
  <c r="I65" i="1" s="1"/>
  <c r="G65" i="1"/>
  <c r="V64" i="1"/>
  <c r="T64" i="1"/>
  <c r="R64" i="1"/>
  <c r="P64" i="1"/>
  <c r="N64" i="1"/>
  <c r="L64" i="1"/>
  <c r="J64" i="1"/>
  <c r="F64" i="1"/>
  <c r="E64" i="1"/>
  <c r="W63" i="1"/>
  <c r="U63" i="1"/>
  <c r="S63" i="1"/>
  <c r="Q63" i="1"/>
  <c r="O63" i="1"/>
  <c r="M63" i="1"/>
  <c r="K63" i="1"/>
  <c r="H63" i="1"/>
  <c r="I63" i="1" s="1"/>
  <c r="G63" i="1"/>
  <c r="W62" i="1"/>
  <c r="U62" i="1"/>
  <c r="S62" i="1"/>
  <c r="Q62" i="1"/>
  <c r="O62" i="1"/>
  <c r="M62" i="1"/>
  <c r="K62" i="1"/>
  <c r="H62" i="1"/>
  <c r="I62" i="1" s="1"/>
  <c r="G62" i="1"/>
  <c r="V61" i="1"/>
  <c r="T61" i="1"/>
  <c r="R61" i="1"/>
  <c r="P61" i="1"/>
  <c r="N61" i="1"/>
  <c r="L61" i="1"/>
  <c r="J61" i="1"/>
  <c r="F61" i="1"/>
  <c r="E61" i="1"/>
  <c r="K184" i="1" l="1"/>
  <c r="S100" i="1"/>
  <c r="Q100" i="1"/>
  <c r="U100" i="1"/>
  <c r="W100" i="1"/>
  <c r="M100" i="1"/>
  <c r="G100" i="1"/>
  <c r="O100" i="1"/>
  <c r="W61" i="1"/>
  <c r="M64" i="1"/>
  <c r="K70" i="1"/>
  <c r="H61" i="1"/>
  <c r="I61" i="1" s="1"/>
  <c r="S75" i="1"/>
  <c r="K61" i="1"/>
  <c r="W67" i="1"/>
  <c r="Q75" i="1"/>
  <c r="E73" i="1"/>
  <c r="Q73" i="1" s="1"/>
  <c r="O74" i="1"/>
  <c r="S61" i="1"/>
  <c r="M61" i="1"/>
  <c r="W74" i="1"/>
  <c r="G61" i="1"/>
  <c r="O61" i="1"/>
  <c r="W64" i="1"/>
  <c r="Q70" i="1"/>
  <c r="O75" i="1"/>
  <c r="W75" i="1"/>
  <c r="H64" i="1"/>
  <c r="I64" i="1" s="1"/>
  <c r="K67" i="1"/>
  <c r="H70" i="1"/>
  <c r="I70" i="1" s="1"/>
  <c r="J73" i="1"/>
  <c r="G67" i="1"/>
  <c r="M67" i="1"/>
  <c r="U74" i="1"/>
  <c r="K74" i="1"/>
  <c r="G75" i="1"/>
  <c r="M75" i="1"/>
  <c r="Q67" i="1"/>
  <c r="K75" i="1"/>
  <c r="U61" i="1"/>
  <c r="K64" i="1"/>
  <c r="F73" i="1"/>
  <c r="H74" i="1"/>
  <c r="I74" i="1" s="1"/>
  <c r="H75" i="1"/>
  <c r="I75" i="1" s="1"/>
  <c r="Q61" i="1"/>
  <c r="O67" i="1"/>
  <c r="G74" i="1"/>
  <c r="S74" i="1"/>
  <c r="T73" i="1"/>
  <c r="U64" i="1"/>
  <c r="M70" i="1"/>
  <c r="S67" i="1"/>
  <c r="U75" i="1"/>
  <c r="Q64" i="1"/>
  <c r="U70" i="1"/>
  <c r="G64" i="1"/>
  <c r="O64" i="1"/>
  <c r="S64" i="1"/>
  <c r="G70" i="1"/>
  <c r="O70" i="1"/>
  <c r="S70" i="1"/>
  <c r="W70" i="1"/>
  <c r="M74" i="1"/>
  <c r="Q74" i="1"/>
  <c r="G73" i="1" l="1"/>
  <c r="U73" i="1"/>
  <c r="S73" i="1"/>
  <c r="M73" i="1"/>
  <c r="O73" i="1"/>
  <c r="W73" i="1"/>
  <c r="H73" i="1"/>
  <c r="I73" i="1" s="1"/>
  <c r="K73" i="1"/>
  <c r="E60" i="1" l="1"/>
  <c r="E59" i="1"/>
  <c r="V183" i="1"/>
  <c r="T183" i="1"/>
  <c r="R183" i="1"/>
  <c r="E52" i="1"/>
  <c r="E49" i="1"/>
  <c r="I48" i="1"/>
  <c r="E46" i="1"/>
  <c r="E40" i="1"/>
  <c r="W60" i="1" l="1"/>
  <c r="M60" i="1"/>
  <c r="U60" i="1"/>
  <c r="Q60" i="1"/>
  <c r="O60" i="1"/>
  <c r="G60" i="1"/>
  <c r="S60" i="1"/>
  <c r="W46" i="1"/>
  <c r="M46" i="1"/>
  <c r="Q46" i="1"/>
  <c r="O46" i="1"/>
  <c r="G46" i="1"/>
  <c r="U46" i="1"/>
  <c r="S46" i="1"/>
  <c r="W49" i="1"/>
  <c r="S49" i="1"/>
  <c r="Q49" i="1"/>
  <c r="U49" i="1"/>
  <c r="O49" i="1"/>
  <c r="M49" i="1"/>
  <c r="G49" i="1"/>
  <c r="Q40" i="1"/>
  <c r="S40" i="1"/>
  <c r="G40" i="1"/>
  <c r="O40" i="1"/>
  <c r="W40" i="1"/>
  <c r="U40" i="1"/>
  <c r="M40" i="1"/>
  <c r="O52" i="1"/>
  <c r="W52" i="1"/>
  <c r="M52" i="1"/>
  <c r="S52" i="1"/>
  <c r="G52" i="1"/>
  <c r="U52" i="1"/>
  <c r="Q52" i="1"/>
  <c r="E58" i="1"/>
  <c r="S59" i="1"/>
  <c r="Q59" i="1"/>
  <c r="U59" i="1"/>
  <c r="M59" i="1"/>
  <c r="W59" i="1"/>
  <c r="G59" i="1"/>
  <c r="O59" i="1"/>
  <c r="I52" i="1"/>
  <c r="I53" i="1"/>
  <c r="I50" i="1"/>
  <c r="I49" i="1"/>
  <c r="I47" i="1"/>
  <c r="I46" i="1"/>
  <c r="I44" i="1"/>
  <c r="I43" i="1"/>
  <c r="I42" i="1"/>
  <c r="H60" i="1"/>
  <c r="H59" i="1"/>
  <c r="H184" i="1" s="1"/>
  <c r="I184" i="1" s="1"/>
  <c r="I41" i="1"/>
  <c r="I40" i="1"/>
  <c r="I60" i="1" l="1"/>
  <c r="H185" i="1"/>
  <c r="I185" i="1" s="1"/>
  <c r="W58" i="1"/>
  <c r="S58" i="1"/>
  <c r="U58" i="1"/>
  <c r="Q58" i="1"/>
  <c r="O58" i="1"/>
  <c r="M58" i="1"/>
  <c r="G58" i="1"/>
  <c r="I59" i="1"/>
  <c r="H58" i="1"/>
  <c r="I58" i="1" s="1"/>
  <c r="J183" i="1"/>
  <c r="H183" i="1" l="1"/>
  <c r="E39" i="1"/>
  <c r="E185" i="1" s="1"/>
  <c r="E38" i="1"/>
  <c r="E184" i="1" s="1"/>
  <c r="E34" i="1"/>
  <c r="E31" i="1"/>
  <c r="E28" i="1"/>
  <c r="E25" i="1"/>
  <c r="E22" i="1"/>
  <c r="E19" i="1"/>
  <c r="E16" i="1"/>
  <c r="M25" i="1" l="1"/>
  <c r="U25" i="1"/>
  <c r="S25" i="1"/>
  <c r="Q25" i="1"/>
  <c r="G25" i="1"/>
  <c r="W25" i="1"/>
  <c r="O25" i="1"/>
  <c r="W16" i="1"/>
  <c r="G16" i="1"/>
  <c r="U16" i="1"/>
  <c r="Q16" i="1"/>
  <c r="S16" i="1"/>
  <c r="O16" i="1"/>
  <c r="M16" i="1"/>
  <c r="G28" i="1"/>
  <c r="W28" i="1"/>
  <c r="U28" i="1"/>
  <c r="S28" i="1"/>
  <c r="M28" i="1"/>
  <c r="Q28" i="1"/>
  <c r="O28" i="1"/>
  <c r="M19" i="1"/>
  <c r="W19" i="1"/>
  <c r="O19" i="1"/>
  <c r="U19" i="1"/>
  <c r="Q19" i="1"/>
  <c r="G19" i="1"/>
  <c r="S19" i="1"/>
  <c r="Q31" i="1"/>
  <c r="M31" i="1"/>
  <c r="W31" i="1"/>
  <c r="S31" i="1"/>
  <c r="O31" i="1"/>
  <c r="U31" i="1"/>
  <c r="G31" i="1"/>
  <c r="Q22" i="1"/>
  <c r="M22" i="1"/>
  <c r="S22" i="1"/>
  <c r="W22" i="1"/>
  <c r="O22" i="1"/>
  <c r="G22" i="1"/>
  <c r="U22" i="1"/>
  <c r="Q34" i="1"/>
  <c r="G34" i="1"/>
  <c r="U34" i="1"/>
  <c r="O34" i="1"/>
  <c r="M34" i="1"/>
  <c r="S34" i="1"/>
  <c r="W34" i="1"/>
  <c r="G39" i="1"/>
  <c r="W39" i="1"/>
  <c r="U39" i="1"/>
  <c r="M39" i="1"/>
  <c r="O39" i="1"/>
  <c r="S39" i="1"/>
  <c r="Q39" i="1"/>
  <c r="G38" i="1"/>
  <c r="U38" i="1"/>
  <c r="S38" i="1"/>
  <c r="M38" i="1"/>
  <c r="W38" i="1"/>
  <c r="Q38" i="1"/>
  <c r="O38" i="1"/>
  <c r="E37" i="1"/>
  <c r="E183" i="1" l="1"/>
  <c r="S183" i="1" s="1"/>
  <c r="U37" i="1"/>
  <c r="M37" i="1"/>
  <c r="O37" i="1"/>
  <c r="G37" i="1"/>
  <c r="Q37" i="1"/>
  <c r="W37" i="1"/>
  <c r="S37" i="1"/>
  <c r="W183" i="1" l="1"/>
  <c r="U183" i="1"/>
  <c r="P183" i="1" l="1"/>
  <c r="Q183" i="1" s="1"/>
  <c r="L183" i="1"/>
  <c r="F183" i="1"/>
  <c r="K183" i="1" l="1"/>
  <c r="I183" i="1"/>
  <c r="G183" i="1"/>
  <c r="N183" i="1" l="1"/>
  <c r="O183" i="1" l="1"/>
</calcChain>
</file>

<file path=xl/sharedStrings.xml><?xml version="1.0" encoding="utf-8"?>
<sst xmlns="http://schemas.openxmlformats.org/spreadsheetml/2006/main" count="313" uniqueCount="111">
  <si>
    <t>№</t>
  </si>
  <si>
    <t>Труд-ны</t>
  </si>
  <si>
    <t>Труд-ны НЕ ПО СПЕЦ.</t>
  </si>
  <si>
    <t>Труд-ны ПО СПЕЦ.</t>
  </si>
  <si>
    <t>Не труд.-ны</t>
  </si>
  <si>
    <t>Декрет</t>
  </si>
  <si>
    <t>Служба в ВС</t>
  </si>
  <si>
    <t>Свой бизнес</t>
  </si>
  <si>
    <t>чел.</t>
  </si>
  <si>
    <t>%</t>
  </si>
  <si>
    <t>ВШОПФ</t>
  </si>
  <si>
    <t>ИББМ</t>
  </si>
  <si>
    <t>ИИТММ</t>
  </si>
  <si>
    <t>ИМОМИ</t>
  </si>
  <si>
    <t>ИФИЖ</t>
  </si>
  <si>
    <t>ИЭП</t>
  </si>
  <si>
    <t>РФ</t>
  </si>
  <si>
    <t>ФЗФ</t>
  </si>
  <si>
    <t>ФКС</t>
  </si>
  <si>
    <t>ФСН</t>
  </si>
  <si>
    <t>ХФ</t>
  </si>
  <si>
    <t>ЮФ</t>
  </si>
  <si>
    <t>выпуск</t>
  </si>
  <si>
    <t xml:space="preserve">магистры </t>
  </si>
  <si>
    <t>бакалавры</t>
  </si>
  <si>
    <t>всего</t>
  </si>
  <si>
    <t xml:space="preserve">
Экология</t>
  </si>
  <si>
    <t>магистры</t>
  </si>
  <si>
    <t>Биология</t>
  </si>
  <si>
    <t xml:space="preserve">
Математика</t>
  </si>
  <si>
    <t xml:space="preserve">бакалавры </t>
  </si>
  <si>
    <t>Прикладная математика и информатика</t>
  </si>
  <si>
    <t>Механика и математическое моделирование</t>
  </si>
  <si>
    <t>Математика и компьютерные науки</t>
  </si>
  <si>
    <t>Фундаментальная информатика и информационные технологии</t>
  </si>
  <si>
    <t>Прикладная информатика</t>
  </si>
  <si>
    <t>Программная инженерия</t>
  </si>
  <si>
    <t>Международные отношения (МО)</t>
  </si>
  <si>
    <t>Туризм</t>
  </si>
  <si>
    <t>Политология</t>
  </si>
  <si>
    <t>Зарубежное регионоведение (ЗРГ)</t>
  </si>
  <si>
    <t>История</t>
  </si>
  <si>
    <t>Реклама и связи с общественностью</t>
  </si>
  <si>
    <t>Продолж. обуч. в магистратуре</t>
  </si>
  <si>
    <t xml:space="preserve">
Журналистика
</t>
  </si>
  <si>
    <t>Издательское дело</t>
  </si>
  <si>
    <t>Реклама и PR</t>
  </si>
  <si>
    <t>Филология</t>
  </si>
  <si>
    <t xml:space="preserve">Бизнес-информатика
</t>
  </si>
  <si>
    <t>Государственное и муниципальное управление (ГМУ)</t>
  </si>
  <si>
    <t>Менеджмент</t>
  </si>
  <si>
    <t>Психология</t>
  </si>
  <si>
    <t>Торговое дело</t>
  </si>
  <si>
    <t>Управление персоналом</t>
  </si>
  <si>
    <t>Финансы и кредит</t>
  </si>
  <si>
    <t>Экономика</t>
  </si>
  <si>
    <t>Юриспруденция</t>
  </si>
  <si>
    <t>Таможенное дело</t>
  </si>
  <si>
    <t>специалисты</t>
  </si>
  <si>
    <t>Радиофизика</t>
  </si>
  <si>
    <t>Фундаментальная информатика и ит</t>
  </si>
  <si>
    <t>Информационная безопасность телекоммуникационных систем</t>
  </si>
  <si>
    <t>Специальные радиотехнические системы</t>
  </si>
  <si>
    <t xml:space="preserve">
Физика
</t>
  </si>
  <si>
    <t>Электроника и наноэлектроника</t>
  </si>
  <si>
    <t xml:space="preserve">Нанотехнологии и микросистемная техника </t>
  </si>
  <si>
    <t>Информационные системы и технологии</t>
  </si>
  <si>
    <t xml:space="preserve">
Физическая культура
</t>
  </si>
  <si>
    <t xml:space="preserve">Социология
</t>
  </si>
  <si>
    <t>Социальная работа</t>
  </si>
  <si>
    <t xml:space="preserve">
Химия</t>
  </si>
  <si>
    <t>Фундаментальная и прикладная химия</t>
  </si>
  <si>
    <t xml:space="preserve">
Судебная экспертиза</t>
  </si>
  <si>
    <t>Документоведение и архивоведение</t>
  </si>
  <si>
    <t>Государственное и муниципальное управление</t>
  </si>
  <si>
    <t>Дзержинский филиал</t>
  </si>
  <si>
    <t>Павловский филиал</t>
  </si>
  <si>
    <t>09.03.03 Прикладная информатика</t>
  </si>
  <si>
    <t>39.03.02 Социальная работа</t>
  </si>
  <si>
    <t>44.03.02 Психолого-педагогическое образование</t>
  </si>
  <si>
    <t>44.05.01 Педагогика и психология девиантного поведения</t>
  </si>
  <si>
    <t>37.03.01 Психология</t>
  </si>
  <si>
    <t>37.05.02 Психология служебной деятельности</t>
  </si>
  <si>
    <t xml:space="preserve">44.03.05 Педагогическое образование </t>
  </si>
  <si>
    <t>44.03.01 Педагогическое образование</t>
  </si>
  <si>
    <t>38.03.04 Государственное и муниципальное управление</t>
  </si>
  <si>
    <t>40.03.01 Юриспруденция</t>
  </si>
  <si>
    <t>38.03.01 Экономика, профиль "Финансы и кредит"</t>
  </si>
  <si>
    <t>Арзамасский филиал</t>
  </si>
  <si>
    <t>ИТОГО ВШОПФ</t>
  </si>
  <si>
    <t>итого ИББМ</t>
  </si>
  <si>
    <t>итого ИИТММ</t>
  </si>
  <si>
    <t>итого ИМОМИ</t>
  </si>
  <si>
    <t>итого ИФИЖ</t>
  </si>
  <si>
    <t>итого ИЭП</t>
  </si>
  <si>
    <t>итого РФ</t>
  </si>
  <si>
    <t>итого ФЗФ</t>
  </si>
  <si>
    <t>ИТОГО ФКС</t>
  </si>
  <si>
    <t>итого ФСН</t>
  </si>
  <si>
    <t>итого ХФ</t>
  </si>
  <si>
    <t>итого ЮФ</t>
  </si>
  <si>
    <t>итого ДФ</t>
  </si>
  <si>
    <t>итого ПФ</t>
  </si>
  <si>
    <t>итого АФ</t>
  </si>
  <si>
    <t>Продолж. обуч. в аспирантуре</t>
  </si>
  <si>
    <t>Физика</t>
  </si>
  <si>
    <t>Итого</t>
  </si>
  <si>
    <t>Направление подготовки</t>
  </si>
  <si>
    <t>Квалификационная степень</t>
  </si>
  <si>
    <t>Статистика трудоустройства и планов выпускников 2018 г.</t>
  </si>
  <si>
    <t>Факультет/ институт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</si>
</sst>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9" fontId="0" fillId="0" borderId="0" xfId="0" applyNumberFormat="1"/>
    <xf numFmtId="0" fontId="0" fillId="0" borderId="0" xfId="0" applyFill="1"/>
    <xf numFmtId="9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4" fillId="0" borderId="1" xfId="1" applyFont="1" applyFill="1" applyBorder="1"/>
    <xf numFmtId="9" fontId="2" fillId="0" borderId="1" xfId="0" applyNumberFormat="1" applyFont="1" applyFill="1" applyBorder="1"/>
    <xf numFmtId="9" fontId="2" fillId="0" borderId="1" xfId="1" applyFont="1" applyFill="1" applyBorder="1"/>
    <xf numFmtId="10" fontId="4" fillId="0" borderId="1" xfId="1" applyNumberFormat="1" applyFont="1" applyFill="1" applyBorder="1"/>
    <xf numFmtId="0" fontId="2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339933"/>
      <color rgb="FFCCCC00"/>
      <color rgb="FF66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6"/>
  <sheetViews>
    <sheetView tabSelected="1" zoomScale="90" zoomScaleNormal="90" workbookViewId="0">
      <pane ySplit="2" topLeftCell="A174" activePane="bottomLeft" state="frozen"/>
      <selection pane="bottomLeft" activeCell="O191" sqref="O191"/>
    </sheetView>
  </sheetViews>
  <sheetFormatPr defaultRowHeight="15.75" x14ac:dyDescent="0.25"/>
  <cols>
    <col min="1" max="1" width="5.7109375" style="36" customWidth="1"/>
    <col min="2" max="2" width="18.42578125" style="38" customWidth="1"/>
    <col min="3" max="3" width="27.5703125" style="37" customWidth="1"/>
    <col min="4" max="4" width="19.5703125" style="38" customWidth="1"/>
    <col min="5" max="5" width="9.140625" style="38" customWidth="1"/>
    <col min="6" max="6" width="9.140625" style="38"/>
    <col min="7" max="7" width="11" style="38" customWidth="1"/>
    <col min="8" max="8" width="9.140625" style="38" customWidth="1"/>
    <col min="9" max="11" width="9.140625" style="38"/>
    <col min="12" max="12" width="6.28515625" style="38" customWidth="1"/>
    <col min="13" max="13" width="10" style="38" bestFit="1" customWidth="1"/>
    <col min="14" max="14" width="9.140625" style="38" customWidth="1"/>
    <col min="15" max="15" width="10.5703125" style="38" customWidth="1"/>
    <col min="16" max="16" width="9.140625" style="38" customWidth="1"/>
    <col min="17" max="17" width="9.140625" style="38"/>
    <col min="18" max="18" width="7.28515625" style="38" customWidth="1"/>
    <col min="19" max="19" width="7.5703125" style="38" customWidth="1"/>
    <col min="20" max="20" width="7.140625" style="38" customWidth="1"/>
    <col min="21" max="21" width="9.140625" style="38"/>
    <col min="22" max="22" width="7.42578125" style="38" customWidth="1"/>
    <col min="23" max="23" width="9.140625" style="38"/>
  </cols>
  <sheetData>
    <row r="1" spans="1:23" ht="18.75" customHeight="1" x14ac:dyDescent="0.25">
      <c r="A1" s="5" t="s">
        <v>109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54" customHeight="1" x14ac:dyDescent="0.25">
      <c r="A2" s="6" t="s">
        <v>0</v>
      </c>
      <c r="B2" s="7" t="s">
        <v>110</v>
      </c>
      <c r="C2" s="8" t="s">
        <v>107</v>
      </c>
      <c r="D2" s="7" t="s">
        <v>108</v>
      </c>
      <c r="E2" s="7" t="s">
        <v>25</v>
      </c>
      <c r="F2" s="9" t="s">
        <v>1</v>
      </c>
      <c r="G2" s="9"/>
      <c r="H2" s="9" t="s">
        <v>2</v>
      </c>
      <c r="I2" s="9"/>
      <c r="J2" s="9" t="s">
        <v>3</v>
      </c>
      <c r="K2" s="9"/>
      <c r="L2" s="9" t="s">
        <v>4</v>
      </c>
      <c r="M2" s="9"/>
      <c r="N2" s="9" t="s">
        <v>43</v>
      </c>
      <c r="O2" s="9"/>
      <c r="P2" s="9" t="s">
        <v>104</v>
      </c>
      <c r="Q2" s="9"/>
      <c r="R2" s="9" t="s">
        <v>5</v>
      </c>
      <c r="S2" s="9"/>
      <c r="T2" s="9" t="s">
        <v>6</v>
      </c>
      <c r="U2" s="9"/>
      <c r="V2" s="9" t="s">
        <v>7</v>
      </c>
      <c r="W2" s="9"/>
    </row>
    <row r="3" spans="1:23" ht="19.5" customHeight="1" x14ac:dyDescent="0.25">
      <c r="A3" s="10"/>
      <c r="B3" s="13"/>
      <c r="C3" s="12"/>
      <c r="D3" s="13"/>
      <c r="E3" s="13"/>
      <c r="F3" s="11" t="s">
        <v>8</v>
      </c>
      <c r="G3" s="11" t="s">
        <v>9</v>
      </c>
      <c r="H3" s="11" t="s">
        <v>8</v>
      </c>
      <c r="I3" s="11" t="s">
        <v>9</v>
      </c>
      <c r="J3" s="11" t="s">
        <v>8</v>
      </c>
      <c r="K3" s="11" t="s">
        <v>9</v>
      </c>
      <c r="L3" s="11" t="s">
        <v>8</v>
      </c>
      <c r="M3" s="11" t="s">
        <v>9</v>
      </c>
      <c r="N3" s="11" t="s">
        <v>8</v>
      </c>
      <c r="O3" s="11" t="s">
        <v>9</v>
      </c>
      <c r="P3" s="11" t="s">
        <v>8</v>
      </c>
      <c r="Q3" s="11" t="s">
        <v>9</v>
      </c>
      <c r="R3" s="11" t="s">
        <v>8</v>
      </c>
      <c r="S3" s="11" t="s">
        <v>9</v>
      </c>
      <c r="T3" s="11" t="s">
        <v>8</v>
      </c>
      <c r="U3" s="11" t="s">
        <v>9</v>
      </c>
      <c r="V3" s="11" t="s">
        <v>8</v>
      </c>
      <c r="W3" s="11" t="s">
        <v>9</v>
      </c>
    </row>
    <row r="4" spans="1:23" ht="24" customHeight="1" x14ac:dyDescent="0.25">
      <c r="A4" s="14">
        <v>1</v>
      </c>
      <c r="B4" s="9" t="s">
        <v>10</v>
      </c>
      <c r="C4" s="15" t="s">
        <v>105</v>
      </c>
      <c r="D4" s="16" t="s">
        <v>89</v>
      </c>
      <c r="E4" s="17">
        <f>E5+E6</f>
        <v>21</v>
      </c>
      <c r="F4" s="17">
        <f>F5+F6</f>
        <v>13</v>
      </c>
      <c r="G4" s="18">
        <f>F4/E4</f>
        <v>0.61904761904761907</v>
      </c>
      <c r="H4" s="17">
        <f>F4-J4</f>
        <v>4</v>
      </c>
      <c r="I4" s="19">
        <f>H4/F4</f>
        <v>0.30769230769230771</v>
      </c>
      <c r="J4" s="17">
        <f>J5+J6</f>
        <v>9</v>
      </c>
      <c r="K4" s="18">
        <f>J4/F4</f>
        <v>0.69230769230769229</v>
      </c>
      <c r="L4" s="17">
        <f>L5+L6</f>
        <v>0</v>
      </c>
      <c r="M4" s="18">
        <f>L4/E4</f>
        <v>0</v>
      </c>
      <c r="N4" s="17">
        <f>N5+N6</f>
        <v>6</v>
      </c>
      <c r="O4" s="18">
        <f>N4/E4</f>
        <v>0.2857142857142857</v>
      </c>
      <c r="P4" s="17">
        <f>P5+P6</f>
        <v>2</v>
      </c>
      <c r="Q4" s="18">
        <f>P4/E4</f>
        <v>9.5238095238095233E-2</v>
      </c>
      <c r="R4" s="17">
        <f>R5+R6</f>
        <v>0</v>
      </c>
      <c r="S4" s="18">
        <f>R4/G4</f>
        <v>0</v>
      </c>
      <c r="T4" s="17">
        <v>0</v>
      </c>
      <c r="U4" s="18">
        <f>T4/G4</f>
        <v>0</v>
      </c>
      <c r="V4" s="17">
        <v>0</v>
      </c>
      <c r="W4" s="18">
        <f>V4/G4</f>
        <v>0</v>
      </c>
    </row>
    <row r="5" spans="1:23" x14ac:dyDescent="0.25">
      <c r="A5" s="20"/>
      <c r="B5" s="9"/>
      <c r="C5" s="15"/>
      <c r="D5" s="16" t="s">
        <v>23</v>
      </c>
      <c r="E5" s="17">
        <v>7</v>
      </c>
      <c r="F5" s="17">
        <v>5</v>
      </c>
      <c r="G5" s="18">
        <f t="shared" ref="G5:G15" si="0">F5/E5</f>
        <v>0.7142857142857143</v>
      </c>
      <c r="H5" s="17">
        <f t="shared" ref="H5:H36" si="1">F5-J5</f>
        <v>1</v>
      </c>
      <c r="I5" s="19">
        <f t="shared" ref="I5:I15" si="2">H5/F5</f>
        <v>0.2</v>
      </c>
      <c r="J5" s="17">
        <v>4</v>
      </c>
      <c r="K5" s="18">
        <f>J5/F5</f>
        <v>0.8</v>
      </c>
      <c r="L5" s="17">
        <v>0</v>
      </c>
      <c r="M5" s="18">
        <f t="shared" ref="M5:M15" si="3">L5/E5</f>
        <v>0</v>
      </c>
      <c r="N5" s="17">
        <v>0</v>
      </c>
      <c r="O5" s="18">
        <f t="shared" ref="O5:O15" si="4">N5/E5</f>
        <v>0</v>
      </c>
      <c r="P5" s="17">
        <v>2</v>
      </c>
      <c r="Q5" s="18">
        <f t="shared" ref="Q5:Q15" si="5">P5/E5</f>
        <v>0.2857142857142857</v>
      </c>
      <c r="R5" s="17">
        <v>0</v>
      </c>
      <c r="S5" s="18">
        <f>R5/G5</f>
        <v>0</v>
      </c>
      <c r="T5" s="17">
        <v>0</v>
      </c>
      <c r="U5" s="18">
        <f>T5/G5</f>
        <v>0</v>
      </c>
      <c r="V5" s="17">
        <v>0</v>
      </c>
      <c r="W5" s="18">
        <f>V5/G5</f>
        <v>0</v>
      </c>
    </row>
    <row r="6" spans="1:23" x14ac:dyDescent="0.25">
      <c r="A6" s="21"/>
      <c r="B6" s="9"/>
      <c r="C6" s="15"/>
      <c r="D6" s="17" t="s">
        <v>24</v>
      </c>
      <c r="E6" s="17">
        <v>14</v>
      </c>
      <c r="F6" s="17">
        <v>8</v>
      </c>
      <c r="G6" s="18">
        <f t="shared" si="0"/>
        <v>0.5714285714285714</v>
      </c>
      <c r="H6" s="17">
        <f t="shared" si="1"/>
        <v>3</v>
      </c>
      <c r="I6" s="19">
        <f t="shared" si="2"/>
        <v>0.375</v>
      </c>
      <c r="J6" s="17">
        <v>5</v>
      </c>
      <c r="K6" s="18">
        <f>J6/F6</f>
        <v>0.625</v>
      </c>
      <c r="L6" s="17">
        <v>0</v>
      </c>
      <c r="M6" s="18">
        <f t="shared" si="3"/>
        <v>0</v>
      </c>
      <c r="N6" s="17">
        <v>6</v>
      </c>
      <c r="O6" s="18">
        <f t="shared" si="4"/>
        <v>0.42857142857142855</v>
      </c>
      <c r="P6" s="17">
        <v>0</v>
      </c>
      <c r="Q6" s="18">
        <f t="shared" si="5"/>
        <v>0</v>
      </c>
      <c r="R6" s="17">
        <v>0</v>
      </c>
      <c r="S6" s="18">
        <f>R6/G6</f>
        <v>0</v>
      </c>
      <c r="T6" s="17">
        <v>0</v>
      </c>
      <c r="U6" s="18">
        <f>T6/G6</f>
        <v>0</v>
      </c>
      <c r="V6" s="17">
        <v>0</v>
      </c>
      <c r="W6" s="18">
        <f>V6/G6</f>
        <v>0</v>
      </c>
    </row>
    <row r="7" spans="1:23" ht="15" customHeight="1" x14ac:dyDescent="0.25">
      <c r="A7" s="14">
        <v>2</v>
      </c>
      <c r="B7" s="9" t="s">
        <v>11</v>
      </c>
      <c r="C7" s="22" t="s">
        <v>26</v>
      </c>
      <c r="D7" s="16" t="s">
        <v>22</v>
      </c>
      <c r="E7" s="17">
        <f>E8+E9</f>
        <v>17</v>
      </c>
      <c r="F7" s="17">
        <f>F8+F9</f>
        <v>10</v>
      </c>
      <c r="G7" s="18">
        <f t="shared" si="0"/>
        <v>0.58823529411764708</v>
      </c>
      <c r="H7" s="17">
        <f t="shared" si="1"/>
        <v>2</v>
      </c>
      <c r="I7" s="19">
        <f t="shared" si="2"/>
        <v>0.2</v>
      </c>
      <c r="J7" s="17">
        <f>J8+J9</f>
        <v>8</v>
      </c>
      <c r="K7" s="18">
        <f t="shared" ref="K7:K15" si="6">J7/F7</f>
        <v>0.8</v>
      </c>
      <c r="L7" s="17">
        <f>L8+L9</f>
        <v>0</v>
      </c>
      <c r="M7" s="18">
        <f t="shared" si="3"/>
        <v>0</v>
      </c>
      <c r="N7" s="17">
        <f>N8+N9</f>
        <v>6</v>
      </c>
      <c r="O7" s="18">
        <f t="shared" si="4"/>
        <v>0.35294117647058826</v>
      </c>
      <c r="P7" s="17">
        <f>P8+P9</f>
        <v>1</v>
      </c>
      <c r="Q7" s="18">
        <f t="shared" si="5"/>
        <v>5.8823529411764705E-2</v>
      </c>
      <c r="R7" s="17">
        <f>R8+R9</f>
        <v>0</v>
      </c>
      <c r="S7" s="18">
        <f>R7/E7</f>
        <v>0</v>
      </c>
      <c r="T7" s="17">
        <f>T8+T9</f>
        <v>0</v>
      </c>
      <c r="U7" s="18">
        <f>T7/E7</f>
        <v>0</v>
      </c>
      <c r="V7" s="17">
        <f>V8+V9</f>
        <v>0</v>
      </c>
      <c r="W7" s="18">
        <f>V7/E7</f>
        <v>0</v>
      </c>
    </row>
    <row r="8" spans="1:23" x14ac:dyDescent="0.25">
      <c r="A8" s="20"/>
      <c r="B8" s="9"/>
      <c r="C8" s="22"/>
      <c r="D8" s="16" t="s">
        <v>24</v>
      </c>
      <c r="E8" s="17">
        <v>11</v>
      </c>
      <c r="F8" s="17">
        <v>5</v>
      </c>
      <c r="G8" s="18">
        <f t="shared" si="0"/>
        <v>0.45454545454545453</v>
      </c>
      <c r="H8" s="17">
        <f t="shared" si="1"/>
        <v>1</v>
      </c>
      <c r="I8" s="19">
        <f t="shared" si="2"/>
        <v>0.2</v>
      </c>
      <c r="J8" s="17">
        <v>4</v>
      </c>
      <c r="K8" s="18">
        <f t="shared" si="6"/>
        <v>0.8</v>
      </c>
      <c r="L8" s="17">
        <v>0</v>
      </c>
      <c r="M8" s="18">
        <f t="shared" si="3"/>
        <v>0</v>
      </c>
      <c r="N8" s="17">
        <v>6</v>
      </c>
      <c r="O8" s="18">
        <f t="shared" si="4"/>
        <v>0.54545454545454541</v>
      </c>
      <c r="P8" s="17">
        <v>0</v>
      </c>
      <c r="Q8" s="18">
        <f t="shared" si="5"/>
        <v>0</v>
      </c>
      <c r="R8" s="17">
        <v>0</v>
      </c>
      <c r="S8" s="18">
        <f t="shared" ref="S8:S15" si="7">R8/E8</f>
        <v>0</v>
      </c>
      <c r="T8" s="17">
        <v>0</v>
      </c>
      <c r="U8" s="18">
        <f t="shared" ref="U8:U15" si="8">T8/E8</f>
        <v>0</v>
      </c>
      <c r="V8" s="17">
        <v>0</v>
      </c>
      <c r="W8" s="18">
        <f t="shared" ref="W8:W60" si="9">V8/E8</f>
        <v>0</v>
      </c>
    </row>
    <row r="9" spans="1:23" x14ac:dyDescent="0.25">
      <c r="A9" s="20"/>
      <c r="B9" s="9"/>
      <c r="C9" s="22"/>
      <c r="D9" s="17" t="s">
        <v>27</v>
      </c>
      <c r="E9" s="17">
        <v>6</v>
      </c>
      <c r="F9" s="17">
        <v>5</v>
      </c>
      <c r="G9" s="18">
        <f t="shared" si="0"/>
        <v>0.83333333333333337</v>
      </c>
      <c r="H9" s="17">
        <f t="shared" si="1"/>
        <v>1</v>
      </c>
      <c r="I9" s="19">
        <f t="shared" si="2"/>
        <v>0.2</v>
      </c>
      <c r="J9" s="17">
        <v>4</v>
      </c>
      <c r="K9" s="18">
        <f t="shared" si="6"/>
        <v>0.8</v>
      </c>
      <c r="L9" s="17">
        <v>0</v>
      </c>
      <c r="M9" s="18">
        <f t="shared" si="3"/>
        <v>0</v>
      </c>
      <c r="N9" s="17">
        <v>0</v>
      </c>
      <c r="O9" s="18">
        <f t="shared" si="4"/>
        <v>0</v>
      </c>
      <c r="P9" s="17">
        <v>1</v>
      </c>
      <c r="Q9" s="18">
        <f t="shared" si="5"/>
        <v>0.16666666666666666</v>
      </c>
      <c r="R9" s="17">
        <v>0</v>
      </c>
      <c r="S9" s="18">
        <f t="shared" si="7"/>
        <v>0</v>
      </c>
      <c r="T9" s="17">
        <v>0</v>
      </c>
      <c r="U9" s="18">
        <f t="shared" si="8"/>
        <v>0</v>
      </c>
      <c r="V9" s="17">
        <v>0</v>
      </c>
      <c r="W9" s="18">
        <f t="shared" si="9"/>
        <v>0</v>
      </c>
    </row>
    <row r="10" spans="1:23" x14ac:dyDescent="0.25">
      <c r="A10" s="20"/>
      <c r="B10" s="9"/>
      <c r="C10" s="22" t="s">
        <v>28</v>
      </c>
      <c r="D10" s="16" t="s">
        <v>22</v>
      </c>
      <c r="E10" s="17">
        <f>E11+E12</f>
        <v>128</v>
      </c>
      <c r="F10" s="17">
        <f>F11+F12</f>
        <v>86</v>
      </c>
      <c r="G10" s="18">
        <f t="shared" si="0"/>
        <v>0.671875</v>
      </c>
      <c r="H10" s="17">
        <f t="shared" si="1"/>
        <v>42</v>
      </c>
      <c r="I10" s="19">
        <f t="shared" si="2"/>
        <v>0.48837209302325579</v>
      </c>
      <c r="J10" s="17">
        <f>J11+J12</f>
        <v>44</v>
      </c>
      <c r="K10" s="18">
        <f t="shared" si="6"/>
        <v>0.51162790697674421</v>
      </c>
      <c r="L10" s="17">
        <f>L11+L12</f>
        <v>0</v>
      </c>
      <c r="M10" s="18">
        <f t="shared" si="3"/>
        <v>0</v>
      </c>
      <c r="N10" s="17">
        <f>N11+N12</f>
        <v>26</v>
      </c>
      <c r="O10" s="18">
        <f t="shared" si="4"/>
        <v>0.203125</v>
      </c>
      <c r="P10" s="17">
        <f>P11+P12</f>
        <v>10</v>
      </c>
      <c r="Q10" s="18">
        <f t="shared" si="5"/>
        <v>7.8125E-2</v>
      </c>
      <c r="R10" s="17">
        <f>R11+R12</f>
        <v>3</v>
      </c>
      <c r="S10" s="18">
        <f t="shared" si="7"/>
        <v>2.34375E-2</v>
      </c>
      <c r="T10" s="17">
        <f>T11+T12</f>
        <v>1</v>
      </c>
      <c r="U10" s="18">
        <f t="shared" si="8"/>
        <v>7.8125E-3</v>
      </c>
      <c r="V10" s="17">
        <f>V11+V12</f>
        <v>2</v>
      </c>
      <c r="W10" s="18">
        <f t="shared" si="9"/>
        <v>1.5625E-2</v>
      </c>
    </row>
    <row r="11" spans="1:23" x14ac:dyDescent="0.25">
      <c r="A11" s="20"/>
      <c r="B11" s="9"/>
      <c r="C11" s="22"/>
      <c r="D11" s="16" t="s">
        <v>24</v>
      </c>
      <c r="E11" s="17">
        <v>75</v>
      </c>
      <c r="F11" s="17">
        <v>47</v>
      </c>
      <c r="G11" s="18">
        <f t="shared" si="0"/>
        <v>0.62666666666666671</v>
      </c>
      <c r="H11" s="17">
        <f t="shared" si="1"/>
        <v>28</v>
      </c>
      <c r="I11" s="19">
        <f t="shared" si="2"/>
        <v>0.5957446808510638</v>
      </c>
      <c r="J11" s="17">
        <v>19</v>
      </c>
      <c r="K11" s="18">
        <f t="shared" si="6"/>
        <v>0.40425531914893614</v>
      </c>
      <c r="L11" s="17">
        <v>0</v>
      </c>
      <c r="M11" s="18">
        <f t="shared" si="3"/>
        <v>0</v>
      </c>
      <c r="N11" s="17">
        <v>26</v>
      </c>
      <c r="O11" s="18">
        <f t="shared" si="4"/>
        <v>0.34666666666666668</v>
      </c>
      <c r="P11" s="17">
        <v>0</v>
      </c>
      <c r="Q11" s="18">
        <f t="shared" si="5"/>
        <v>0</v>
      </c>
      <c r="R11" s="17">
        <v>1</v>
      </c>
      <c r="S11" s="18">
        <f t="shared" si="7"/>
        <v>1.3333333333333334E-2</v>
      </c>
      <c r="T11" s="17">
        <v>0</v>
      </c>
      <c r="U11" s="18">
        <f t="shared" si="8"/>
        <v>0</v>
      </c>
      <c r="V11" s="17">
        <v>1</v>
      </c>
      <c r="W11" s="18">
        <f t="shared" si="9"/>
        <v>1.3333333333333334E-2</v>
      </c>
    </row>
    <row r="12" spans="1:23" x14ac:dyDescent="0.25">
      <c r="A12" s="20"/>
      <c r="B12" s="9"/>
      <c r="C12" s="22"/>
      <c r="D12" s="17" t="s">
        <v>27</v>
      </c>
      <c r="E12" s="17">
        <v>53</v>
      </c>
      <c r="F12" s="17">
        <v>39</v>
      </c>
      <c r="G12" s="18">
        <f t="shared" si="0"/>
        <v>0.73584905660377353</v>
      </c>
      <c r="H12" s="17">
        <f t="shared" si="1"/>
        <v>14</v>
      </c>
      <c r="I12" s="19">
        <f t="shared" si="2"/>
        <v>0.35897435897435898</v>
      </c>
      <c r="J12" s="17">
        <v>25</v>
      </c>
      <c r="K12" s="18">
        <f t="shared" si="6"/>
        <v>0.64102564102564108</v>
      </c>
      <c r="L12" s="17">
        <v>0</v>
      </c>
      <c r="M12" s="18">
        <f t="shared" si="3"/>
        <v>0</v>
      </c>
      <c r="N12" s="17">
        <v>0</v>
      </c>
      <c r="O12" s="18">
        <f t="shared" si="4"/>
        <v>0</v>
      </c>
      <c r="P12" s="17">
        <v>10</v>
      </c>
      <c r="Q12" s="18">
        <f t="shared" si="5"/>
        <v>0.18867924528301888</v>
      </c>
      <c r="R12" s="17">
        <v>2</v>
      </c>
      <c r="S12" s="18">
        <f t="shared" si="7"/>
        <v>3.7735849056603772E-2</v>
      </c>
      <c r="T12" s="17">
        <v>1</v>
      </c>
      <c r="U12" s="18">
        <f t="shared" si="8"/>
        <v>1.8867924528301886E-2</v>
      </c>
      <c r="V12" s="17">
        <v>1</v>
      </c>
      <c r="W12" s="18">
        <f t="shared" si="9"/>
        <v>1.8867924528301886E-2</v>
      </c>
    </row>
    <row r="13" spans="1:23" x14ac:dyDescent="0.25">
      <c r="A13" s="20"/>
      <c r="B13" s="9"/>
      <c r="C13" s="22" t="s">
        <v>90</v>
      </c>
      <c r="D13" s="16" t="s">
        <v>22</v>
      </c>
      <c r="E13" s="17">
        <f>E14+E15</f>
        <v>145</v>
      </c>
      <c r="F13" s="17">
        <f>F14+F15</f>
        <v>96</v>
      </c>
      <c r="G13" s="18">
        <f t="shared" si="0"/>
        <v>0.66206896551724137</v>
      </c>
      <c r="H13" s="17">
        <f t="shared" si="1"/>
        <v>44</v>
      </c>
      <c r="I13" s="19">
        <f t="shared" si="2"/>
        <v>0.45833333333333331</v>
      </c>
      <c r="J13" s="17">
        <f>J14+J15</f>
        <v>52</v>
      </c>
      <c r="K13" s="18">
        <f t="shared" si="6"/>
        <v>0.54166666666666663</v>
      </c>
      <c r="L13" s="17">
        <f>L14+L15</f>
        <v>0</v>
      </c>
      <c r="M13" s="18">
        <f t="shared" si="3"/>
        <v>0</v>
      </c>
      <c r="N13" s="17">
        <f>N14+N15</f>
        <v>32</v>
      </c>
      <c r="O13" s="18">
        <f t="shared" si="4"/>
        <v>0.22068965517241379</v>
      </c>
      <c r="P13" s="17">
        <f>P14+P15</f>
        <v>11</v>
      </c>
      <c r="Q13" s="18">
        <f t="shared" si="5"/>
        <v>7.586206896551724E-2</v>
      </c>
      <c r="R13" s="17">
        <f>R14+R15</f>
        <v>3</v>
      </c>
      <c r="S13" s="18">
        <f t="shared" si="7"/>
        <v>2.0689655172413793E-2</v>
      </c>
      <c r="T13" s="17">
        <f>T14+T15</f>
        <v>1</v>
      </c>
      <c r="U13" s="18">
        <f t="shared" si="8"/>
        <v>6.8965517241379309E-3</v>
      </c>
      <c r="V13" s="17">
        <f>V14+V15</f>
        <v>2</v>
      </c>
      <c r="W13" s="18">
        <f t="shared" si="9"/>
        <v>1.3793103448275862E-2</v>
      </c>
    </row>
    <row r="14" spans="1:23" x14ac:dyDescent="0.25">
      <c r="A14" s="20"/>
      <c r="B14" s="9"/>
      <c r="C14" s="22"/>
      <c r="D14" s="16" t="s">
        <v>24</v>
      </c>
      <c r="E14" s="17">
        <f>SUM(E8,E11)</f>
        <v>86</v>
      </c>
      <c r="F14" s="17">
        <f>SUM(F8,F11)</f>
        <v>52</v>
      </c>
      <c r="G14" s="18">
        <f t="shared" si="0"/>
        <v>0.60465116279069764</v>
      </c>
      <c r="H14" s="17">
        <f t="shared" si="1"/>
        <v>29</v>
      </c>
      <c r="I14" s="19">
        <f t="shared" si="2"/>
        <v>0.55769230769230771</v>
      </c>
      <c r="J14" s="17">
        <f>SUM(J8,J11)</f>
        <v>23</v>
      </c>
      <c r="K14" s="18">
        <f t="shared" si="6"/>
        <v>0.44230769230769229</v>
      </c>
      <c r="L14" s="17">
        <f>SUM(L8,L11)</f>
        <v>0</v>
      </c>
      <c r="M14" s="18">
        <f t="shared" si="3"/>
        <v>0</v>
      </c>
      <c r="N14" s="17">
        <f>SUM(N8,N11)</f>
        <v>32</v>
      </c>
      <c r="O14" s="18">
        <f t="shared" si="4"/>
        <v>0.37209302325581395</v>
      </c>
      <c r="P14" s="17">
        <f>SUM(P8,P11)</f>
        <v>0</v>
      </c>
      <c r="Q14" s="18">
        <f t="shared" si="5"/>
        <v>0</v>
      </c>
      <c r="R14" s="17">
        <f>SUM(R8,R11)</f>
        <v>1</v>
      </c>
      <c r="S14" s="18">
        <f t="shared" si="7"/>
        <v>1.1627906976744186E-2</v>
      </c>
      <c r="T14" s="17">
        <f>SUM(T8,T11)</f>
        <v>0</v>
      </c>
      <c r="U14" s="18">
        <f t="shared" si="8"/>
        <v>0</v>
      </c>
      <c r="V14" s="17">
        <f>SUM(V8,V11)</f>
        <v>1</v>
      </c>
      <c r="W14" s="18">
        <f t="shared" si="9"/>
        <v>1.1627906976744186E-2</v>
      </c>
    </row>
    <row r="15" spans="1:23" x14ac:dyDescent="0.25">
      <c r="A15" s="21"/>
      <c r="B15" s="9"/>
      <c r="C15" s="22"/>
      <c r="D15" s="17" t="s">
        <v>27</v>
      </c>
      <c r="E15" s="17">
        <f>SUM(E9,E12)</f>
        <v>59</v>
      </c>
      <c r="F15" s="17">
        <f>SUM(F9,F12)</f>
        <v>44</v>
      </c>
      <c r="G15" s="18">
        <f t="shared" si="0"/>
        <v>0.74576271186440679</v>
      </c>
      <c r="H15" s="17">
        <f t="shared" si="1"/>
        <v>15</v>
      </c>
      <c r="I15" s="19">
        <f t="shared" si="2"/>
        <v>0.34090909090909088</v>
      </c>
      <c r="J15" s="17">
        <f>SUM(J9,J12)</f>
        <v>29</v>
      </c>
      <c r="K15" s="18">
        <f t="shared" si="6"/>
        <v>0.65909090909090906</v>
      </c>
      <c r="L15" s="17">
        <f>SUM(L9,L12)</f>
        <v>0</v>
      </c>
      <c r="M15" s="18">
        <f t="shared" si="3"/>
        <v>0</v>
      </c>
      <c r="N15" s="17">
        <f>SUM(N9,N12)</f>
        <v>0</v>
      </c>
      <c r="O15" s="18">
        <f t="shared" si="4"/>
        <v>0</v>
      </c>
      <c r="P15" s="17">
        <f>SUM(P9,P12)</f>
        <v>11</v>
      </c>
      <c r="Q15" s="18">
        <f t="shared" si="5"/>
        <v>0.1864406779661017</v>
      </c>
      <c r="R15" s="17">
        <f>SUM(R9,R12)</f>
        <v>2</v>
      </c>
      <c r="S15" s="18">
        <f t="shared" si="7"/>
        <v>3.3898305084745763E-2</v>
      </c>
      <c r="T15" s="17">
        <f>SUM(T9,T12)</f>
        <v>1</v>
      </c>
      <c r="U15" s="18">
        <f t="shared" si="8"/>
        <v>1.6949152542372881E-2</v>
      </c>
      <c r="V15" s="17">
        <f>SUM(V9,V12)</f>
        <v>1</v>
      </c>
      <c r="W15" s="18">
        <f t="shared" si="9"/>
        <v>1.6949152542372881E-2</v>
      </c>
    </row>
    <row r="16" spans="1:23" ht="15.75" customHeight="1" x14ac:dyDescent="0.25">
      <c r="A16" s="14">
        <v>3</v>
      </c>
      <c r="B16" s="9" t="s">
        <v>12</v>
      </c>
      <c r="C16" s="23" t="s">
        <v>29</v>
      </c>
      <c r="D16" s="16" t="s">
        <v>22</v>
      </c>
      <c r="E16" s="17">
        <f>E17+E18</f>
        <v>18</v>
      </c>
      <c r="F16" s="17">
        <f t="shared" ref="F16:V16" si="10">F17+F18</f>
        <v>14</v>
      </c>
      <c r="G16" s="18">
        <f>F16/E16</f>
        <v>0.77777777777777779</v>
      </c>
      <c r="H16" s="17">
        <f t="shared" si="1"/>
        <v>8</v>
      </c>
      <c r="I16" s="18">
        <f>H16/F16</f>
        <v>0.5714285714285714</v>
      </c>
      <c r="J16" s="17">
        <f t="shared" si="10"/>
        <v>6</v>
      </c>
      <c r="K16" s="18">
        <f>J16/F16</f>
        <v>0.42857142857142855</v>
      </c>
      <c r="L16" s="17">
        <f t="shared" si="10"/>
        <v>0</v>
      </c>
      <c r="M16" s="18">
        <f>L16/E16</f>
        <v>0</v>
      </c>
      <c r="N16" s="17">
        <f t="shared" si="10"/>
        <v>1</v>
      </c>
      <c r="O16" s="18">
        <f>N16/E16</f>
        <v>5.5555555555555552E-2</v>
      </c>
      <c r="P16" s="17">
        <f t="shared" si="10"/>
        <v>1</v>
      </c>
      <c r="Q16" s="18">
        <f>P16/E16</f>
        <v>5.5555555555555552E-2</v>
      </c>
      <c r="R16" s="17">
        <f t="shared" si="10"/>
        <v>0</v>
      </c>
      <c r="S16" s="18">
        <f>R16/E16</f>
        <v>0</v>
      </c>
      <c r="T16" s="17">
        <f t="shared" si="10"/>
        <v>0</v>
      </c>
      <c r="U16" s="18">
        <f>T16/E16</f>
        <v>0</v>
      </c>
      <c r="V16" s="17">
        <f t="shared" si="10"/>
        <v>2</v>
      </c>
      <c r="W16" s="18">
        <f t="shared" si="9"/>
        <v>0.1111111111111111</v>
      </c>
    </row>
    <row r="17" spans="1:23" x14ac:dyDescent="0.25">
      <c r="A17" s="20"/>
      <c r="B17" s="9"/>
      <c r="C17" s="23"/>
      <c r="D17" s="16" t="s">
        <v>30</v>
      </c>
      <c r="E17" s="17">
        <v>10</v>
      </c>
      <c r="F17" s="17">
        <v>8</v>
      </c>
      <c r="G17" s="18">
        <f t="shared" ref="G17:G60" si="11">F17/E17</f>
        <v>0.8</v>
      </c>
      <c r="H17" s="17">
        <f t="shared" si="1"/>
        <v>4</v>
      </c>
      <c r="I17" s="18">
        <f t="shared" ref="I17:I60" si="12">H17/F17</f>
        <v>0.5</v>
      </c>
      <c r="J17" s="17">
        <v>4</v>
      </c>
      <c r="K17" s="18">
        <f t="shared" ref="K17:K60" si="13">J17/F17</f>
        <v>0.5</v>
      </c>
      <c r="L17" s="17">
        <v>0</v>
      </c>
      <c r="M17" s="18">
        <f t="shared" ref="M17:M60" si="14">L17/E17</f>
        <v>0</v>
      </c>
      <c r="N17" s="17">
        <v>1</v>
      </c>
      <c r="O17" s="18">
        <f t="shared" ref="O17:O60" si="15">N17/E17</f>
        <v>0.1</v>
      </c>
      <c r="P17" s="17">
        <v>0</v>
      </c>
      <c r="Q17" s="18">
        <f t="shared" ref="Q17:Q60" si="16">P17/E17</f>
        <v>0</v>
      </c>
      <c r="R17" s="17">
        <v>0</v>
      </c>
      <c r="S17" s="18">
        <f t="shared" ref="S17:S60" si="17">R17/E17</f>
        <v>0</v>
      </c>
      <c r="T17" s="17">
        <v>0</v>
      </c>
      <c r="U17" s="18">
        <f t="shared" ref="U17:U60" si="18">T17/E17</f>
        <v>0</v>
      </c>
      <c r="V17" s="17">
        <v>1</v>
      </c>
      <c r="W17" s="18">
        <f t="shared" si="9"/>
        <v>0.1</v>
      </c>
    </row>
    <row r="18" spans="1:23" x14ac:dyDescent="0.25">
      <c r="A18" s="20"/>
      <c r="B18" s="9"/>
      <c r="C18" s="23"/>
      <c r="D18" s="17" t="s">
        <v>23</v>
      </c>
      <c r="E18" s="17">
        <v>8</v>
      </c>
      <c r="F18" s="17">
        <v>6</v>
      </c>
      <c r="G18" s="18">
        <f t="shared" si="11"/>
        <v>0.75</v>
      </c>
      <c r="H18" s="17">
        <f t="shared" si="1"/>
        <v>4</v>
      </c>
      <c r="I18" s="18">
        <f t="shared" si="12"/>
        <v>0.66666666666666663</v>
      </c>
      <c r="J18" s="17">
        <v>2</v>
      </c>
      <c r="K18" s="18">
        <f t="shared" si="13"/>
        <v>0.33333333333333331</v>
      </c>
      <c r="L18" s="17">
        <v>0</v>
      </c>
      <c r="M18" s="18">
        <f t="shared" si="14"/>
        <v>0</v>
      </c>
      <c r="N18" s="17">
        <v>0</v>
      </c>
      <c r="O18" s="18">
        <f t="shared" si="15"/>
        <v>0</v>
      </c>
      <c r="P18" s="17">
        <v>1</v>
      </c>
      <c r="Q18" s="18">
        <f t="shared" si="16"/>
        <v>0.125</v>
      </c>
      <c r="R18" s="17">
        <v>0</v>
      </c>
      <c r="S18" s="18">
        <f t="shared" si="17"/>
        <v>0</v>
      </c>
      <c r="T18" s="17">
        <v>0</v>
      </c>
      <c r="U18" s="18">
        <f t="shared" si="18"/>
        <v>0</v>
      </c>
      <c r="V18" s="17">
        <v>1</v>
      </c>
      <c r="W18" s="18">
        <f t="shared" si="9"/>
        <v>0.125</v>
      </c>
    </row>
    <row r="19" spans="1:23" ht="15" customHeight="1" x14ac:dyDescent="0.25">
      <c r="A19" s="20"/>
      <c r="B19" s="9"/>
      <c r="C19" s="23" t="s">
        <v>31</v>
      </c>
      <c r="D19" s="16" t="s">
        <v>22</v>
      </c>
      <c r="E19" s="17">
        <f>E20+E21</f>
        <v>122</v>
      </c>
      <c r="F19" s="17">
        <f t="shared" ref="F19:V19" si="19">F20+F21</f>
        <v>87</v>
      </c>
      <c r="G19" s="18">
        <f t="shared" si="11"/>
        <v>0.71311475409836067</v>
      </c>
      <c r="H19" s="17">
        <f t="shared" si="1"/>
        <v>25</v>
      </c>
      <c r="I19" s="18">
        <f t="shared" si="12"/>
        <v>0.28735632183908044</v>
      </c>
      <c r="J19" s="17">
        <f t="shared" si="19"/>
        <v>62</v>
      </c>
      <c r="K19" s="18">
        <f t="shared" si="13"/>
        <v>0.71264367816091956</v>
      </c>
      <c r="L19" s="17">
        <f t="shared" si="19"/>
        <v>0</v>
      </c>
      <c r="M19" s="18">
        <f t="shared" si="14"/>
        <v>0</v>
      </c>
      <c r="N19" s="17">
        <f t="shared" si="19"/>
        <v>23</v>
      </c>
      <c r="O19" s="18">
        <f t="shared" si="15"/>
        <v>0.18852459016393441</v>
      </c>
      <c r="P19" s="17">
        <f t="shared" si="19"/>
        <v>5</v>
      </c>
      <c r="Q19" s="18">
        <f t="shared" si="16"/>
        <v>4.0983606557377046E-2</v>
      </c>
      <c r="R19" s="17">
        <f t="shared" si="19"/>
        <v>4</v>
      </c>
      <c r="S19" s="18">
        <f t="shared" si="17"/>
        <v>3.2786885245901641E-2</v>
      </c>
      <c r="T19" s="17">
        <f t="shared" si="19"/>
        <v>2</v>
      </c>
      <c r="U19" s="18">
        <f t="shared" si="18"/>
        <v>1.6393442622950821E-2</v>
      </c>
      <c r="V19" s="17">
        <f t="shared" si="19"/>
        <v>1</v>
      </c>
      <c r="W19" s="18">
        <f t="shared" si="9"/>
        <v>8.1967213114754103E-3</v>
      </c>
    </row>
    <row r="20" spans="1:23" x14ac:dyDescent="0.25">
      <c r="A20" s="20"/>
      <c r="B20" s="9"/>
      <c r="C20" s="23"/>
      <c r="D20" s="16" t="s">
        <v>30</v>
      </c>
      <c r="E20" s="16">
        <v>72</v>
      </c>
      <c r="F20" s="17">
        <v>44</v>
      </c>
      <c r="G20" s="18">
        <f t="shared" si="11"/>
        <v>0.61111111111111116</v>
      </c>
      <c r="H20" s="17">
        <f t="shared" si="1"/>
        <v>14</v>
      </c>
      <c r="I20" s="18">
        <f t="shared" si="12"/>
        <v>0.31818181818181818</v>
      </c>
      <c r="J20" s="17">
        <v>30</v>
      </c>
      <c r="K20" s="18">
        <f t="shared" si="13"/>
        <v>0.68181818181818177</v>
      </c>
      <c r="L20" s="17">
        <v>0</v>
      </c>
      <c r="M20" s="18">
        <f t="shared" si="14"/>
        <v>0</v>
      </c>
      <c r="N20" s="17">
        <v>23</v>
      </c>
      <c r="O20" s="18">
        <f t="shared" si="15"/>
        <v>0.31944444444444442</v>
      </c>
      <c r="P20" s="17">
        <v>0</v>
      </c>
      <c r="Q20" s="18">
        <f t="shared" si="16"/>
        <v>0</v>
      </c>
      <c r="R20" s="17">
        <v>2</v>
      </c>
      <c r="S20" s="18">
        <f t="shared" si="17"/>
        <v>2.7777777777777776E-2</v>
      </c>
      <c r="T20" s="17">
        <v>2</v>
      </c>
      <c r="U20" s="18">
        <f t="shared" si="18"/>
        <v>2.7777777777777776E-2</v>
      </c>
      <c r="V20" s="17">
        <v>1</v>
      </c>
      <c r="W20" s="18">
        <f t="shared" si="9"/>
        <v>1.3888888888888888E-2</v>
      </c>
    </row>
    <row r="21" spans="1:23" x14ac:dyDescent="0.25">
      <c r="A21" s="20"/>
      <c r="B21" s="9"/>
      <c r="C21" s="23"/>
      <c r="D21" s="17" t="s">
        <v>23</v>
      </c>
      <c r="E21" s="17">
        <v>50</v>
      </c>
      <c r="F21" s="17">
        <v>43</v>
      </c>
      <c r="G21" s="18">
        <f t="shared" si="11"/>
        <v>0.86</v>
      </c>
      <c r="H21" s="17">
        <f t="shared" si="1"/>
        <v>11</v>
      </c>
      <c r="I21" s="18">
        <f t="shared" si="12"/>
        <v>0.2558139534883721</v>
      </c>
      <c r="J21" s="17">
        <v>32</v>
      </c>
      <c r="K21" s="18">
        <f t="shared" si="13"/>
        <v>0.7441860465116279</v>
      </c>
      <c r="L21" s="17">
        <v>0</v>
      </c>
      <c r="M21" s="18">
        <f t="shared" si="14"/>
        <v>0</v>
      </c>
      <c r="N21" s="17">
        <v>0</v>
      </c>
      <c r="O21" s="18">
        <f t="shared" si="15"/>
        <v>0</v>
      </c>
      <c r="P21" s="17">
        <v>5</v>
      </c>
      <c r="Q21" s="18">
        <f t="shared" si="16"/>
        <v>0.1</v>
      </c>
      <c r="R21" s="17">
        <v>2</v>
      </c>
      <c r="S21" s="18">
        <f t="shared" si="17"/>
        <v>0.04</v>
      </c>
      <c r="T21" s="17">
        <v>0</v>
      </c>
      <c r="U21" s="18">
        <f t="shared" si="18"/>
        <v>0</v>
      </c>
      <c r="V21" s="17">
        <v>0</v>
      </c>
      <c r="W21" s="18">
        <f t="shared" si="9"/>
        <v>0</v>
      </c>
    </row>
    <row r="22" spans="1:23" ht="15" customHeight="1" x14ac:dyDescent="0.25">
      <c r="A22" s="20"/>
      <c r="B22" s="9"/>
      <c r="C22" s="23" t="s">
        <v>32</v>
      </c>
      <c r="D22" s="16" t="s">
        <v>22</v>
      </c>
      <c r="E22" s="17">
        <f>E23+E24</f>
        <v>21</v>
      </c>
      <c r="F22" s="17">
        <f t="shared" ref="F22:V22" si="20">F23+F24</f>
        <v>16</v>
      </c>
      <c r="G22" s="18">
        <f t="shared" si="11"/>
        <v>0.76190476190476186</v>
      </c>
      <c r="H22" s="17">
        <f t="shared" si="1"/>
        <v>2</v>
      </c>
      <c r="I22" s="18">
        <f t="shared" si="12"/>
        <v>0.125</v>
      </c>
      <c r="J22" s="17">
        <f t="shared" si="20"/>
        <v>14</v>
      </c>
      <c r="K22" s="18">
        <f t="shared" si="13"/>
        <v>0.875</v>
      </c>
      <c r="L22" s="17">
        <f t="shared" si="20"/>
        <v>0</v>
      </c>
      <c r="M22" s="18">
        <f t="shared" si="14"/>
        <v>0</v>
      </c>
      <c r="N22" s="17">
        <f t="shared" si="20"/>
        <v>2</v>
      </c>
      <c r="O22" s="18">
        <f t="shared" si="15"/>
        <v>9.5238095238095233E-2</v>
      </c>
      <c r="P22" s="17">
        <f t="shared" si="20"/>
        <v>0</v>
      </c>
      <c r="Q22" s="18">
        <f t="shared" si="16"/>
        <v>0</v>
      </c>
      <c r="R22" s="17">
        <f t="shared" si="20"/>
        <v>2</v>
      </c>
      <c r="S22" s="18">
        <f t="shared" si="17"/>
        <v>9.5238095238095233E-2</v>
      </c>
      <c r="T22" s="17">
        <f t="shared" si="20"/>
        <v>0</v>
      </c>
      <c r="U22" s="18">
        <f t="shared" si="18"/>
        <v>0</v>
      </c>
      <c r="V22" s="17">
        <f t="shared" si="20"/>
        <v>1</v>
      </c>
      <c r="W22" s="18">
        <f t="shared" si="9"/>
        <v>4.7619047619047616E-2</v>
      </c>
    </row>
    <row r="23" spans="1:23" x14ac:dyDescent="0.25">
      <c r="A23" s="20"/>
      <c r="B23" s="9"/>
      <c r="C23" s="23"/>
      <c r="D23" s="16" t="s">
        <v>30</v>
      </c>
      <c r="E23" s="17">
        <v>12</v>
      </c>
      <c r="F23" s="17">
        <v>9</v>
      </c>
      <c r="G23" s="18">
        <f t="shared" si="11"/>
        <v>0.75</v>
      </c>
      <c r="H23" s="17">
        <f t="shared" si="1"/>
        <v>1</v>
      </c>
      <c r="I23" s="18">
        <f t="shared" si="12"/>
        <v>0.1111111111111111</v>
      </c>
      <c r="J23" s="17">
        <v>8</v>
      </c>
      <c r="K23" s="18">
        <f t="shared" si="13"/>
        <v>0.88888888888888884</v>
      </c>
      <c r="L23" s="17">
        <v>0</v>
      </c>
      <c r="M23" s="18">
        <f t="shared" si="14"/>
        <v>0</v>
      </c>
      <c r="N23" s="17">
        <v>2</v>
      </c>
      <c r="O23" s="18">
        <f t="shared" si="15"/>
        <v>0.16666666666666666</v>
      </c>
      <c r="P23" s="17">
        <v>0</v>
      </c>
      <c r="Q23" s="18">
        <f t="shared" si="16"/>
        <v>0</v>
      </c>
      <c r="R23" s="17">
        <v>0</v>
      </c>
      <c r="S23" s="18">
        <f t="shared" si="17"/>
        <v>0</v>
      </c>
      <c r="T23" s="17">
        <v>0</v>
      </c>
      <c r="U23" s="18">
        <f t="shared" si="18"/>
        <v>0</v>
      </c>
      <c r="V23" s="17">
        <v>1</v>
      </c>
      <c r="W23" s="18">
        <f t="shared" si="9"/>
        <v>8.3333333333333329E-2</v>
      </c>
    </row>
    <row r="24" spans="1:23" x14ac:dyDescent="0.25">
      <c r="A24" s="20"/>
      <c r="B24" s="9"/>
      <c r="C24" s="23"/>
      <c r="D24" s="17" t="s">
        <v>23</v>
      </c>
      <c r="E24" s="17">
        <v>9</v>
      </c>
      <c r="F24" s="17">
        <v>7</v>
      </c>
      <c r="G24" s="18">
        <f t="shared" si="11"/>
        <v>0.77777777777777779</v>
      </c>
      <c r="H24" s="17">
        <f t="shared" si="1"/>
        <v>1</v>
      </c>
      <c r="I24" s="18">
        <f t="shared" si="12"/>
        <v>0.14285714285714285</v>
      </c>
      <c r="J24" s="17">
        <v>6</v>
      </c>
      <c r="K24" s="18">
        <f t="shared" si="13"/>
        <v>0.8571428571428571</v>
      </c>
      <c r="L24" s="17">
        <v>0</v>
      </c>
      <c r="M24" s="18">
        <f t="shared" si="14"/>
        <v>0</v>
      </c>
      <c r="N24" s="17">
        <v>0</v>
      </c>
      <c r="O24" s="18">
        <f t="shared" si="15"/>
        <v>0</v>
      </c>
      <c r="P24" s="17">
        <v>0</v>
      </c>
      <c r="Q24" s="18">
        <f t="shared" si="16"/>
        <v>0</v>
      </c>
      <c r="R24" s="17">
        <v>2</v>
      </c>
      <c r="S24" s="18">
        <f t="shared" si="17"/>
        <v>0.22222222222222221</v>
      </c>
      <c r="T24" s="17">
        <v>0</v>
      </c>
      <c r="U24" s="18">
        <f t="shared" si="18"/>
        <v>0</v>
      </c>
      <c r="V24" s="17">
        <v>0</v>
      </c>
      <c r="W24" s="18">
        <f t="shared" si="9"/>
        <v>0</v>
      </c>
    </row>
    <row r="25" spans="1:23" ht="15" customHeight="1" x14ac:dyDescent="0.25">
      <c r="A25" s="20"/>
      <c r="B25" s="9"/>
      <c r="C25" s="23" t="s">
        <v>33</v>
      </c>
      <c r="D25" s="16" t="s">
        <v>22</v>
      </c>
      <c r="E25" s="17">
        <f>E26+E27</f>
        <v>14</v>
      </c>
      <c r="F25" s="17">
        <f t="shared" ref="F25:V25" si="21">F26+F27</f>
        <v>10</v>
      </c>
      <c r="G25" s="18">
        <f t="shared" si="11"/>
        <v>0.7142857142857143</v>
      </c>
      <c r="H25" s="17">
        <f t="shared" si="1"/>
        <v>3</v>
      </c>
      <c r="I25" s="18">
        <f t="shared" si="12"/>
        <v>0.3</v>
      </c>
      <c r="J25" s="17">
        <f t="shared" si="21"/>
        <v>7</v>
      </c>
      <c r="K25" s="18">
        <f t="shared" si="13"/>
        <v>0.7</v>
      </c>
      <c r="L25" s="17">
        <f t="shared" si="21"/>
        <v>0</v>
      </c>
      <c r="M25" s="18">
        <f t="shared" si="14"/>
        <v>0</v>
      </c>
      <c r="N25" s="17">
        <f t="shared" si="21"/>
        <v>3</v>
      </c>
      <c r="O25" s="18">
        <f t="shared" si="15"/>
        <v>0.21428571428571427</v>
      </c>
      <c r="P25" s="17">
        <f t="shared" si="21"/>
        <v>1</v>
      </c>
      <c r="Q25" s="18">
        <f t="shared" si="16"/>
        <v>7.1428571428571425E-2</v>
      </c>
      <c r="R25" s="17">
        <f t="shared" si="21"/>
        <v>0</v>
      </c>
      <c r="S25" s="18">
        <f t="shared" si="17"/>
        <v>0</v>
      </c>
      <c r="T25" s="17">
        <f t="shared" si="21"/>
        <v>0</v>
      </c>
      <c r="U25" s="18">
        <f t="shared" si="18"/>
        <v>0</v>
      </c>
      <c r="V25" s="17">
        <f t="shared" si="21"/>
        <v>0</v>
      </c>
      <c r="W25" s="18">
        <f t="shared" si="9"/>
        <v>0</v>
      </c>
    </row>
    <row r="26" spans="1:23" x14ac:dyDescent="0.25">
      <c r="A26" s="20"/>
      <c r="B26" s="9"/>
      <c r="C26" s="23"/>
      <c r="D26" s="16" t="s">
        <v>30</v>
      </c>
      <c r="E26" s="17">
        <v>6</v>
      </c>
      <c r="F26" s="17">
        <v>3</v>
      </c>
      <c r="G26" s="18">
        <f t="shared" si="11"/>
        <v>0.5</v>
      </c>
      <c r="H26" s="17">
        <f t="shared" si="1"/>
        <v>0</v>
      </c>
      <c r="I26" s="18">
        <f t="shared" si="12"/>
        <v>0</v>
      </c>
      <c r="J26" s="17">
        <v>3</v>
      </c>
      <c r="K26" s="18">
        <f t="shared" si="13"/>
        <v>1</v>
      </c>
      <c r="L26" s="17">
        <v>0</v>
      </c>
      <c r="M26" s="18">
        <f t="shared" si="14"/>
        <v>0</v>
      </c>
      <c r="N26" s="17">
        <v>3</v>
      </c>
      <c r="O26" s="18">
        <f t="shared" si="15"/>
        <v>0.5</v>
      </c>
      <c r="P26" s="17">
        <v>0</v>
      </c>
      <c r="Q26" s="18">
        <f t="shared" si="16"/>
        <v>0</v>
      </c>
      <c r="R26" s="17">
        <v>0</v>
      </c>
      <c r="S26" s="18">
        <f t="shared" si="17"/>
        <v>0</v>
      </c>
      <c r="T26" s="17">
        <v>0</v>
      </c>
      <c r="U26" s="18">
        <f t="shared" si="18"/>
        <v>0</v>
      </c>
      <c r="V26" s="17">
        <v>0</v>
      </c>
      <c r="W26" s="18">
        <f t="shared" si="9"/>
        <v>0</v>
      </c>
    </row>
    <row r="27" spans="1:23" x14ac:dyDescent="0.25">
      <c r="A27" s="20"/>
      <c r="B27" s="9"/>
      <c r="C27" s="23"/>
      <c r="D27" s="17" t="s">
        <v>23</v>
      </c>
      <c r="E27" s="17">
        <v>8</v>
      </c>
      <c r="F27" s="17">
        <v>7</v>
      </c>
      <c r="G27" s="18">
        <f t="shared" si="11"/>
        <v>0.875</v>
      </c>
      <c r="H27" s="17">
        <f t="shared" si="1"/>
        <v>3</v>
      </c>
      <c r="I27" s="18">
        <f t="shared" si="12"/>
        <v>0.42857142857142855</v>
      </c>
      <c r="J27" s="17">
        <v>4</v>
      </c>
      <c r="K27" s="18">
        <f t="shared" si="13"/>
        <v>0.5714285714285714</v>
      </c>
      <c r="L27" s="17">
        <v>0</v>
      </c>
      <c r="M27" s="18">
        <f t="shared" si="14"/>
        <v>0</v>
      </c>
      <c r="N27" s="17">
        <v>0</v>
      </c>
      <c r="O27" s="18">
        <f t="shared" si="15"/>
        <v>0</v>
      </c>
      <c r="P27" s="17">
        <v>1</v>
      </c>
      <c r="Q27" s="18">
        <f t="shared" si="16"/>
        <v>0.125</v>
      </c>
      <c r="R27" s="17">
        <v>0</v>
      </c>
      <c r="S27" s="18">
        <f t="shared" si="17"/>
        <v>0</v>
      </c>
      <c r="T27" s="17">
        <v>0</v>
      </c>
      <c r="U27" s="18">
        <f t="shared" si="18"/>
        <v>0</v>
      </c>
      <c r="V27" s="17">
        <v>0</v>
      </c>
      <c r="W27" s="18">
        <f t="shared" si="9"/>
        <v>0</v>
      </c>
    </row>
    <row r="28" spans="1:23" ht="15" customHeight="1" x14ac:dyDescent="0.25">
      <c r="A28" s="20"/>
      <c r="B28" s="9"/>
      <c r="C28" s="23" t="s">
        <v>34</v>
      </c>
      <c r="D28" s="16" t="s">
        <v>22</v>
      </c>
      <c r="E28" s="17">
        <f>E29+E30</f>
        <v>80</v>
      </c>
      <c r="F28" s="17">
        <f t="shared" ref="F28:V28" si="22">F29+F30</f>
        <v>65</v>
      </c>
      <c r="G28" s="18">
        <f t="shared" si="11"/>
        <v>0.8125</v>
      </c>
      <c r="H28" s="17">
        <f t="shared" si="1"/>
        <v>13</v>
      </c>
      <c r="I28" s="18">
        <f t="shared" si="12"/>
        <v>0.2</v>
      </c>
      <c r="J28" s="17">
        <f t="shared" si="22"/>
        <v>52</v>
      </c>
      <c r="K28" s="18">
        <f t="shared" si="13"/>
        <v>0.8</v>
      </c>
      <c r="L28" s="17">
        <f t="shared" si="22"/>
        <v>0</v>
      </c>
      <c r="M28" s="18">
        <f t="shared" si="14"/>
        <v>0</v>
      </c>
      <c r="N28" s="17">
        <f t="shared" si="22"/>
        <v>9</v>
      </c>
      <c r="O28" s="18">
        <f t="shared" si="15"/>
        <v>0.1125</v>
      </c>
      <c r="P28" s="17">
        <f t="shared" si="22"/>
        <v>5</v>
      </c>
      <c r="Q28" s="18">
        <f t="shared" si="16"/>
        <v>6.25E-2</v>
      </c>
      <c r="R28" s="17">
        <f t="shared" si="22"/>
        <v>0</v>
      </c>
      <c r="S28" s="18">
        <f t="shared" si="17"/>
        <v>0</v>
      </c>
      <c r="T28" s="17">
        <f t="shared" si="22"/>
        <v>0</v>
      </c>
      <c r="U28" s="18">
        <f t="shared" si="18"/>
        <v>0</v>
      </c>
      <c r="V28" s="17">
        <f t="shared" si="22"/>
        <v>1</v>
      </c>
      <c r="W28" s="18">
        <f t="shared" si="9"/>
        <v>1.2500000000000001E-2</v>
      </c>
    </row>
    <row r="29" spans="1:23" x14ac:dyDescent="0.25">
      <c r="A29" s="20"/>
      <c r="B29" s="9"/>
      <c r="C29" s="23"/>
      <c r="D29" s="16" t="s">
        <v>30</v>
      </c>
      <c r="E29" s="17">
        <v>42</v>
      </c>
      <c r="F29" s="17">
        <v>32</v>
      </c>
      <c r="G29" s="18">
        <f t="shared" si="11"/>
        <v>0.76190476190476186</v>
      </c>
      <c r="H29" s="17">
        <f t="shared" si="1"/>
        <v>10</v>
      </c>
      <c r="I29" s="18">
        <f t="shared" si="12"/>
        <v>0.3125</v>
      </c>
      <c r="J29" s="17">
        <v>22</v>
      </c>
      <c r="K29" s="18">
        <f t="shared" si="13"/>
        <v>0.6875</v>
      </c>
      <c r="L29" s="17">
        <v>0</v>
      </c>
      <c r="M29" s="18">
        <f t="shared" si="14"/>
        <v>0</v>
      </c>
      <c r="N29" s="17">
        <v>9</v>
      </c>
      <c r="O29" s="18">
        <f t="shared" si="15"/>
        <v>0.21428571428571427</v>
      </c>
      <c r="P29" s="17">
        <v>0</v>
      </c>
      <c r="Q29" s="18">
        <f t="shared" si="16"/>
        <v>0</v>
      </c>
      <c r="R29" s="17">
        <v>0</v>
      </c>
      <c r="S29" s="18">
        <f t="shared" si="17"/>
        <v>0</v>
      </c>
      <c r="T29" s="17">
        <v>0</v>
      </c>
      <c r="U29" s="18">
        <f t="shared" si="18"/>
        <v>0</v>
      </c>
      <c r="V29" s="17">
        <v>1</v>
      </c>
      <c r="W29" s="18">
        <f t="shared" si="9"/>
        <v>2.3809523809523808E-2</v>
      </c>
    </row>
    <row r="30" spans="1:23" x14ac:dyDescent="0.25">
      <c r="A30" s="20"/>
      <c r="B30" s="9"/>
      <c r="C30" s="23"/>
      <c r="D30" s="17" t="s">
        <v>23</v>
      </c>
      <c r="E30" s="17">
        <v>38</v>
      </c>
      <c r="F30" s="17">
        <v>33</v>
      </c>
      <c r="G30" s="18">
        <f t="shared" si="11"/>
        <v>0.86842105263157898</v>
      </c>
      <c r="H30" s="17">
        <f t="shared" si="1"/>
        <v>3</v>
      </c>
      <c r="I30" s="18">
        <f t="shared" si="12"/>
        <v>9.0909090909090912E-2</v>
      </c>
      <c r="J30" s="17">
        <v>30</v>
      </c>
      <c r="K30" s="18">
        <f t="shared" si="13"/>
        <v>0.90909090909090906</v>
      </c>
      <c r="L30" s="17">
        <v>0</v>
      </c>
      <c r="M30" s="18">
        <f t="shared" si="14"/>
        <v>0</v>
      </c>
      <c r="N30" s="17">
        <v>0</v>
      </c>
      <c r="O30" s="18">
        <f t="shared" si="15"/>
        <v>0</v>
      </c>
      <c r="P30" s="17">
        <v>5</v>
      </c>
      <c r="Q30" s="18">
        <f t="shared" si="16"/>
        <v>0.13157894736842105</v>
      </c>
      <c r="R30" s="17">
        <v>0</v>
      </c>
      <c r="S30" s="18">
        <f t="shared" si="17"/>
        <v>0</v>
      </c>
      <c r="T30" s="17">
        <v>0</v>
      </c>
      <c r="U30" s="18">
        <f t="shared" si="18"/>
        <v>0</v>
      </c>
      <c r="V30" s="17">
        <v>0</v>
      </c>
      <c r="W30" s="18">
        <f t="shared" si="9"/>
        <v>0</v>
      </c>
    </row>
    <row r="31" spans="1:23" ht="15" customHeight="1" x14ac:dyDescent="0.25">
      <c r="A31" s="20"/>
      <c r="B31" s="9"/>
      <c r="C31" s="23" t="s">
        <v>35</v>
      </c>
      <c r="D31" s="16" t="s">
        <v>22</v>
      </c>
      <c r="E31" s="17">
        <f>E32+E33</f>
        <v>40</v>
      </c>
      <c r="F31" s="17">
        <f t="shared" ref="F31:V31" si="23">F32+F33</f>
        <v>28</v>
      </c>
      <c r="G31" s="18">
        <f t="shared" si="11"/>
        <v>0.7</v>
      </c>
      <c r="H31" s="17">
        <f t="shared" si="1"/>
        <v>6</v>
      </c>
      <c r="I31" s="18">
        <f t="shared" si="12"/>
        <v>0.21428571428571427</v>
      </c>
      <c r="J31" s="17">
        <f t="shared" si="23"/>
        <v>22</v>
      </c>
      <c r="K31" s="18">
        <f t="shared" si="13"/>
        <v>0.7857142857142857</v>
      </c>
      <c r="L31" s="17">
        <f t="shared" si="23"/>
        <v>0</v>
      </c>
      <c r="M31" s="18">
        <f t="shared" si="14"/>
        <v>0</v>
      </c>
      <c r="N31" s="17">
        <f t="shared" si="23"/>
        <v>10</v>
      </c>
      <c r="O31" s="18">
        <f t="shared" si="15"/>
        <v>0.25</v>
      </c>
      <c r="P31" s="17">
        <f t="shared" si="23"/>
        <v>0</v>
      </c>
      <c r="Q31" s="18">
        <f t="shared" si="16"/>
        <v>0</v>
      </c>
      <c r="R31" s="17">
        <f t="shared" si="23"/>
        <v>0</v>
      </c>
      <c r="S31" s="18">
        <f t="shared" si="17"/>
        <v>0</v>
      </c>
      <c r="T31" s="17">
        <f t="shared" si="23"/>
        <v>0</v>
      </c>
      <c r="U31" s="18">
        <f t="shared" si="18"/>
        <v>0</v>
      </c>
      <c r="V31" s="17">
        <f t="shared" si="23"/>
        <v>2</v>
      </c>
      <c r="W31" s="18">
        <f t="shared" si="9"/>
        <v>0.05</v>
      </c>
    </row>
    <row r="32" spans="1:23" x14ac:dyDescent="0.25">
      <c r="A32" s="20"/>
      <c r="B32" s="9"/>
      <c r="C32" s="23"/>
      <c r="D32" s="16" t="s">
        <v>30</v>
      </c>
      <c r="E32" s="17">
        <v>33</v>
      </c>
      <c r="F32" s="17">
        <v>21</v>
      </c>
      <c r="G32" s="18">
        <f t="shared" si="11"/>
        <v>0.63636363636363635</v>
      </c>
      <c r="H32" s="17">
        <f t="shared" si="1"/>
        <v>6</v>
      </c>
      <c r="I32" s="18">
        <f t="shared" si="12"/>
        <v>0.2857142857142857</v>
      </c>
      <c r="J32" s="17">
        <v>15</v>
      </c>
      <c r="K32" s="18">
        <f t="shared" si="13"/>
        <v>0.7142857142857143</v>
      </c>
      <c r="L32" s="17">
        <v>0</v>
      </c>
      <c r="M32" s="18">
        <f t="shared" si="14"/>
        <v>0</v>
      </c>
      <c r="N32" s="17">
        <v>10</v>
      </c>
      <c r="O32" s="18">
        <f t="shared" si="15"/>
        <v>0.30303030303030304</v>
      </c>
      <c r="P32" s="17">
        <v>0</v>
      </c>
      <c r="Q32" s="18">
        <f t="shared" si="16"/>
        <v>0</v>
      </c>
      <c r="R32" s="17">
        <v>0</v>
      </c>
      <c r="S32" s="18">
        <f t="shared" si="17"/>
        <v>0</v>
      </c>
      <c r="T32" s="17">
        <v>0</v>
      </c>
      <c r="U32" s="18">
        <f t="shared" si="18"/>
        <v>0</v>
      </c>
      <c r="V32" s="17">
        <v>2</v>
      </c>
      <c r="W32" s="18">
        <f t="shared" si="9"/>
        <v>6.0606060606060608E-2</v>
      </c>
    </row>
    <row r="33" spans="1:23" x14ac:dyDescent="0.25">
      <c r="A33" s="20"/>
      <c r="B33" s="9"/>
      <c r="C33" s="23"/>
      <c r="D33" s="17" t="s">
        <v>23</v>
      </c>
      <c r="E33" s="17">
        <v>7</v>
      </c>
      <c r="F33" s="17">
        <v>7</v>
      </c>
      <c r="G33" s="18">
        <f t="shared" si="11"/>
        <v>1</v>
      </c>
      <c r="H33" s="17">
        <f t="shared" si="1"/>
        <v>0</v>
      </c>
      <c r="I33" s="18">
        <f t="shared" si="12"/>
        <v>0</v>
      </c>
      <c r="J33" s="17">
        <v>7</v>
      </c>
      <c r="K33" s="18">
        <f t="shared" si="13"/>
        <v>1</v>
      </c>
      <c r="L33" s="17">
        <v>0</v>
      </c>
      <c r="M33" s="18">
        <f t="shared" si="14"/>
        <v>0</v>
      </c>
      <c r="N33" s="17">
        <v>0</v>
      </c>
      <c r="O33" s="18">
        <f t="shared" si="15"/>
        <v>0</v>
      </c>
      <c r="P33" s="17">
        <v>0</v>
      </c>
      <c r="Q33" s="18">
        <f t="shared" si="16"/>
        <v>0</v>
      </c>
      <c r="R33" s="17">
        <v>0</v>
      </c>
      <c r="S33" s="18">
        <f t="shared" si="17"/>
        <v>0</v>
      </c>
      <c r="T33" s="17">
        <v>0</v>
      </c>
      <c r="U33" s="18">
        <f t="shared" si="18"/>
        <v>0</v>
      </c>
      <c r="V33" s="17">
        <v>0</v>
      </c>
      <c r="W33" s="18">
        <f t="shared" si="9"/>
        <v>0</v>
      </c>
    </row>
    <row r="34" spans="1:23" ht="15" customHeight="1" x14ac:dyDescent="0.25">
      <c r="A34" s="20"/>
      <c r="B34" s="9"/>
      <c r="C34" s="23" t="s">
        <v>36</v>
      </c>
      <c r="D34" s="16" t="s">
        <v>22</v>
      </c>
      <c r="E34" s="17">
        <f>E35+E36</f>
        <v>17</v>
      </c>
      <c r="F34" s="17">
        <f t="shared" ref="F34:V34" si="24">F35+F36</f>
        <v>13</v>
      </c>
      <c r="G34" s="18">
        <f t="shared" si="11"/>
        <v>0.76470588235294112</v>
      </c>
      <c r="H34" s="17">
        <f t="shared" si="1"/>
        <v>1</v>
      </c>
      <c r="I34" s="18">
        <f t="shared" si="12"/>
        <v>7.6923076923076927E-2</v>
      </c>
      <c r="J34" s="17">
        <f t="shared" si="24"/>
        <v>12</v>
      </c>
      <c r="K34" s="18">
        <f t="shared" si="13"/>
        <v>0.92307692307692313</v>
      </c>
      <c r="L34" s="17">
        <f t="shared" si="24"/>
        <v>0</v>
      </c>
      <c r="M34" s="18">
        <f t="shared" si="14"/>
        <v>0</v>
      </c>
      <c r="N34" s="17">
        <f t="shared" si="24"/>
        <v>3</v>
      </c>
      <c r="O34" s="18">
        <f t="shared" si="15"/>
        <v>0.17647058823529413</v>
      </c>
      <c r="P34" s="17">
        <f t="shared" si="24"/>
        <v>0</v>
      </c>
      <c r="Q34" s="18">
        <f t="shared" si="16"/>
        <v>0</v>
      </c>
      <c r="R34" s="17">
        <f t="shared" si="24"/>
        <v>0</v>
      </c>
      <c r="S34" s="18">
        <f t="shared" si="17"/>
        <v>0</v>
      </c>
      <c r="T34" s="17">
        <f t="shared" si="24"/>
        <v>0</v>
      </c>
      <c r="U34" s="18">
        <f t="shared" si="18"/>
        <v>0</v>
      </c>
      <c r="V34" s="17">
        <f t="shared" si="24"/>
        <v>1</v>
      </c>
      <c r="W34" s="18">
        <f t="shared" si="9"/>
        <v>5.8823529411764705E-2</v>
      </c>
    </row>
    <row r="35" spans="1:23" x14ac:dyDescent="0.25">
      <c r="A35" s="20"/>
      <c r="B35" s="9"/>
      <c r="C35" s="23"/>
      <c r="D35" s="16" t="s">
        <v>30</v>
      </c>
      <c r="E35" s="17">
        <v>17</v>
      </c>
      <c r="F35" s="17">
        <v>13</v>
      </c>
      <c r="G35" s="18">
        <f t="shared" si="11"/>
        <v>0.76470588235294112</v>
      </c>
      <c r="H35" s="17">
        <f t="shared" si="1"/>
        <v>1</v>
      </c>
      <c r="I35" s="18">
        <f t="shared" si="12"/>
        <v>7.6923076923076927E-2</v>
      </c>
      <c r="J35" s="17">
        <v>12</v>
      </c>
      <c r="K35" s="18">
        <f t="shared" si="13"/>
        <v>0.92307692307692313</v>
      </c>
      <c r="L35" s="17">
        <v>0</v>
      </c>
      <c r="M35" s="18">
        <f t="shared" si="14"/>
        <v>0</v>
      </c>
      <c r="N35" s="17">
        <v>3</v>
      </c>
      <c r="O35" s="18">
        <f t="shared" si="15"/>
        <v>0.17647058823529413</v>
      </c>
      <c r="P35" s="17">
        <v>0</v>
      </c>
      <c r="Q35" s="18">
        <f t="shared" si="16"/>
        <v>0</v>
      </c>
      <c r="R35" s="17">
        <v>0</v>
      </c>
      <c r="S35" s="18">
        <f t="shared" si="17"/>
        <v>0</v>
      </c>
      <c r="T35" s="17">
        <v>0</v>
      </c>
      <c r="U35" s="18">
        <f t="shared" si="18"/>
        <v>0</v>
      </c>
      <c r="V35" s="17">
        <v>1</v>
      </c>
      <c r="W35" s="18">
        <f t="shared" si="9"/>
        <v>5.8823529411764705E-2</v>
      </c>
    </row>
    <row r="36" spans="1:23" x14ac:dyDescent="0.25">
      <c r="A36" s="20"/>
      <c r="B36" s="9"/>
      <c r="C36" s="23"/>
      <c r="D36" s="17" t="s">
        <v>23</v>
      </c>
      <c r="E36" s="17">
        <v>0</v>
      </c>
      <c r="F36" s="17">
        <v>0</v>
      </c>
      <c r="G36" s="18">
        <v>0</v>
      </c>
      <c r="H36" s="17">
        <f t="shared" si="1"/>
        <v>0</v>
      </c>
      <c r="I36" s="18">
        <v>0</v>
      </c>
      <c r="J36" s="17">
        <v>0</v>
      </c>
      <c r="K36" s="18">
        <v>0</v>
      </c>
      <c r="L36" s="17">
        <v>0</v>
      </c>
      <c r="M36" s="18">
        <v>0</v>
      </c>
      <c r="N36" s="17">
        <v>0</v>
      </c>
      <c r="O36" s="18">
        <v>0</v>
      </c>
      <c r="P36" s="17">
        <v>0</v>
      </c>
      <c r="Q36" s="18">
        <v>0</v>
      </c>
      <c r="R36" s="17">
        <v>0</v>
      </c>
      <c r="S36" s="18">
        <v>0</v>
      </c>
      <c r="T36" s="17">
        <v>0</v>
      </c>
      <c r="U36" s="18">
        <v>0</v>
      </c>
      <c r="V36" s="17">
        <v>0</v>
      </c>
      <c r="W36" s="18">
        <v>0</v>
      </c>
    </row>
    <row r="37" spans="1:23" x14ac:dyDescent="0.25">
      <c r="A37" s="20"/>
      <c r="B37" s="9"/>
      <c r="C37" s="23" t="s">
        <v>91</v>
      </c>
      <c r="D37" s="16" t="s">
        <v>22</v>
      </c>
      <c r="E37" s="17">
        <f>E38+E39</f>
        <v>312</v>
      </c>
      <c r="F37" s="17">
        <f t="shared" ref="F37:V37" si="25">F38+F39</f>
        <v>233</v>
      </c>
      <c r="G37" s="18">
        <f t="shared" si="11"/>
        <v>0.74679487179487181</v>
      </c>
      <c r="H37" s="17">
        <f t="shared" si="25"/>
        <v>58</v>
      </c>
      <c r="I37" s="18">
        <f t="shared" si="12"/>
        <v>0.24892703862660945</v>
      </c>
      <c r="J37" s="17">
        <f t="shared" si="25"/>
        <v>175</v>
      </c>
      <c r="K37" s="18">
        <f t="shared" si="13"/>
        <v>0.75107296137339052</v>
      </c>
      <c r="L37" s="17">
        <f t="shared" si="25"/>
        <v>0</v>
      </c>
      <c r="M37" s="18">
        <f t="shared" si="14"/>
        <v>0</v>
      </c>
      <c r="N37" s="17">
        <f t="shared" si="25"/>
        <v>51</v>
      </c>
      <c r="O37" s="18">
        <f t="shared" si="15"/>
        <v>0.16346153846153846</v>
      </c>
      <c r="P37" s="17">
        <f t="shared" si="25"/>
        <v>12</v>
      </c>
      <c r="Q37" s="18">
        <f t="shared" si="16"/>
        <v>3.8461538461538464E-2</v>
      </c>
      <c r="R37" s="17">
        <f t="shared" si="25"/>
        <v>6</v>
      </c>
      <c r="S37" s="18">
        <f t="shared" si="17"/>
        <v>1.9230769230769232E-2</v>
      </c>
      <c r="T37" s="17">
        <f t="shared" si="25"/>
        <v>2</v>
      </c>
      <c r="U37" s="18">
        <f t="shared" si="18"/>
        <v>6.41025641025641E-3</v>
      </c>
      <c r="V37" s="17">
        <f t="shared" si="25"/>
        <v>8</v>
      </c>
      <c r="W37" s="18">
        <f t="shared" si="9"/>
        <v>2.564102564102564E-2</v>
      </c>
    </row>
    <row r="38" spans="1:23" x14ac:dyDescent="0.25">
      <c r="A38" s="20"/>
      <c r="B38" s="9"/>
      <c r="C38" s="23"/>
      <c r="D38" s="16" t="s">
        <v>30</v>
      </c>
      <c r="E38" s="17">
        <f t="shared" ref="E38:T39" si="26">SUM(E17,E20,E23,E26,E29,E32,E35)</f>
        <v>192</v>
      </c>
      <c r="F38" s="17">
        <f t="shared" si="26"/>
        <v>130</v>
      </c>
      <c r="G38" s="18">
        <f t="shared" si="11"/>
        <v>0.67708333333333337</v>
      </c>
      <c r="H38" s="17">
        <f t="shared" si="26"/>
        <v>36</v>
      </c>
      <c r="I38" s="18">
        <f t="shared" si="12"/>
        <v>0.27692307692307694</v>
      </c>
      <c r="J38" s="17">
        <f t="shared" si="26"/>
        <v>94</v>
      </c>
      <c r="K38" s="18">
        <f t="shared" si="13"/>
        <v>0.72307692307692306</v>
      </c>
      <c r="L38" s="17">
        <f t="shared" si="26"/>
        <v>0</v>
      </c>
      <c r="M38" s="18">
        <f t="shared" si="14"/>
        <v>0</v>
      </c>
      <c r="N38" s="17">
        <f t="shared" si="26"/>
        <v>51</v>
      </c>
      <c r="O38" s="18">
        <f t="shared" si="15"/>
        <v>0.265625</v>
      </c>
      <c r="P38" s="17">
        <f t="shared" si="26"/>
        <v>0</v>
      </c>
      <c r="Q38" s="18">
        <f t="shared" si="16"/>
        <v>0</v>
      </c>
      <c r="R38" s="17">
        <f t="shared" si="26"/>
        <v>2</v>
      </c>
      <c r="S38" s="18">
        <f t="shared" si="17"/>
        <v>1.0416666666666666E-2</v>
      </c>
      <c r="T38" s="17">
        <f t="shared" si="26"/>
        <v>2</v>
      </c>
      <c r="U38" s="18">
        <f t="shared" si="18"/>
        <v>1.0416666666666666E-2</v>
      </c>
      <c r="V38" s="17">
        <f t="shared" ref="F38:V39" si="27">SUM(V17,V20,V23,V26,V29,V32,V35)</f>
        <v>7</v>
      </c>
      <c r="W38" s="18">
        <f t="shared" si="9"/>
        <v>3.6458333333333336E-2</v>
      </c>
    </row>
    <row r="39" spans="1:23" x14ac:dyDescent="0.25">
      <c r="A39" s="21"/>
      <c r="B39" s="9"/>
      <c r="C39" s="23"/>
      <c r="D39" s="17" t="s">
        <v>23</v>
      </c>
      <c r="E39" s="17">
        <f t="shared" si="26"/>
        <v>120</v>
      </c>
      <c r="F39" s="17">
        <f t="shared" si="27"/>
        <v>103</v>
      </c>
      <c r="G39" s="18">
        <f t="shared" si="11"/>
        <v>0.85833333333333328</v>
      </c>
      <c r="H39" s="17">
        <f t="shared" si="27"/>
        <v>22</v>
      </c>
      <c r="I39" s="18">
        <f t="shared" si="12"/>
        <v>0.21359223300970873</v>
      </c>
      <c r="J39" s="17">
        <f t="shared" si="27"/>
        <v>81</v>
      </c>
      <c r="K39" s="18">
        <f t="shared" si="13"/>
        <v>0.78640776699029125</v>
      </c>
      <c r="L39" s="17">
        <f t="shared" si="27"/>
        <v>0</v>
      </c>
      <c r="M39" s="18">
        <f t="shared" si="14"/>
        <v>0</v>
      </c>
      <c r="N39" s="17">
        <f t="shared" si="27"/>
        <v>0</v>
      </c>
      <c r="O39" s="18">
        <f t="shared" si="15"/>
        <v>0</v>
      </c>
      <c r="P39" s="17">
        <f t="shared" si="27"/>
        <v>12</v>
      </c>
      <c r="Q39" s="18">
        <f t="shared" si="16"/>
        <v>0.1</v>
      </c>
      <c r="R39" s="17">
        <f t="shared" si="27"/>
        <v>4</v>
      </c>
      <c r="S39" s="18">
        <f t="shared" si="17"/>
        <v>3.3333333333333333E-2</v>
      </c>
      <c r="T39" s="17">
        <f t="shared" si="27"/>
        <v>0</v>
      </c>
      <c r="U39" s="18">
        <f t="shared" si="18"/>
        <v>0</v>
      </c>
      <c r="V39" s="17">
        <f t="shared" si="27"/>
        <v>1</v>
      </c>
      <c r="W39" s="18">
        <f t="shared" si="9"/>
        <v>8.3333333333333332E-3</v>
      </c>
    </row>
    <row r="40" spans="1:23" ht="15.75" customHeight="1" x14ac:dyDescent="0.25">
      <c r="A40" s="14">
        <v>4</v>
      </c>
      <c r="B40" s="9" t="s">
        <v>13</v>
      </c>
      <c r="C40" s="23" t="s">
        <v>37</v>
      </c>
      <c r="D40" s="16" t="s">
        <v>22</v>
      </c>
      <c r="E40" s="17">
        <f>E41+E42</f>
        <v>70</v>
      </c>
      <c r="F40" s="17">
        <f t="shared" ref="F40:V40" si="28">F41+F42</f>
        <v>44</v>
      </c>
      <c r="G40" s="18">
        <f t="shared" si="11"/>
        <v>0.62857142857142856</v>
      </c>
      <c r="H40" s="17">
        <f>F40-J40</f>
        <v>21</v>
      </c>
      <c r="I40" s="18">
        <f t="shared" si="12"/>
        <v>0.47727272727272729</v>
      </c>
      <c r="J40" s="17">
        <f t="shared" si="28"/>
        <v>23</v>
      </c>
      <c r="K40" s="18">
        <f t="shared" si="13"/>
        <v>0.52272727272727271</v>
      </c>
      <c r="L40" s="17">
        <f t="shared" si="28"/>
        <v>0</v>
      </c>
      <c r="M40" s="18">
        <f t="shared" si="14"/>
        <v>0</v>
      </c>
      <c r="N40" s="17">
        <f t="shared" si="28"/>
        <v>15</v>
      </c>
      <c r="O40" s="18">
        <f t="shared" si="15"/>
        <v>0.21428571428571427</v>
      </c>
      <c r="P40" s="17">
        <f t="shared" si="28"/>
        <v>2</v>
      </c>
      <c r="Q40" s="18">
        <f t="shared" si="16"/>
        <v>2.8571428571428571E-2</v>
      </c>
      <c r="R40" s="17">
        <f t="shared" si="28"/>
        <v>3</v>
      </c>
      <c r="S40" s="18">
        <f t="shared" si="17"/>
        <v>4.2857142857142858E-2</v>
      </c>
      <c r="T40" s="17">
        <f t="shared" si="28"/>
        <v>3</v>
      </c>
      <c r="U40" s="18">
        <f t="shared" si="18"/>
        <v>4.2857142857142858E-2</v>
      </c>
      <c r="V40" s="17">
        <f t="shared" si="28"/>
        <v>3</v>
      </c>
      <c r="W40" s="18">
        <f t="shared" si="9"/>
        <v>4.2857142857142858E-2</v>
      </c>
    </row>
    <row r="41" spans="1:23" x14ac:dyDescent="0.25">
      <c r="A41" s="20"/>
      <c r="B41" s="9"/>
      <c r="C41" s="23"/>
      <c r="D41" s="16" t="s">
        <v>24</v>
      </c>
      <c r="E41" s="17">
        <v>42</v>
      </c>
      <c r="F41" s="17">
        <v>25</v>
      </c>
      <c r="G41" s="18">
        <f t="shared" si="11"/>
        <v>0.59523809523809523</v>
      </c>
      <c r="H41" s="17">
        <f t="shared" ref="H41:H57" si="29">F41-J41</f>
        <v>12</v>
      </c>
      <c r="I41" s="18">
        <f t="shared" si="12"/>
        <v>0.48</v>
      </c>
      <c r="J41" s="24">
        <v>13</v>
      </c>
      <c r="K41" s="18">
        <f t="shared" si="13"/>
        <v>0.52</v>
      </c>
      <c r="L41" s="17">
        <v>0</v>
      </c>
      <c r="M41" s="18">
        <f t="shared" si="14"/>
        <v>0</v>
      </c>
      <c r="N41" s="17">
        <v>15</v>
      </c>
      <c r="O41" s="18">
        <f t="shared" si="15"/>
        <v>0.35714285714285715</v>
      </c>
      <c r="P41" s="17">
        <v>0</v>
      </c>
      <c r="Q41" s="18">
        <f t="shared" si="16"/>
        <v>0</v>
      </c>
      <c r="R41" s="17">
        <v>2</v>
      </c>
      <c r="S41" s="18">
        <f t="shared" si="17"/>
        <v>4.7619047619047616E-2</v>
      </c>
      <c r="T41" s="17">
        <v>0</v>
      </c>
      <c r="U41" s="18">
        <f t="shared" si="18"/>
        <v>0</v>
      </c>
      <c r="V41" s="17">
        <v>0</v>
      </c>
      <c r="W41" s="18">
        <f t="shared" si="9"/>
        <v>0</v>
      </c>
    </row>
    <row r="42" spans="1:23" x14ac:dyDescent="0.25">
      <c r="A42" s="20"/>
      <c r="B42" s="9"/>
      <c r="C42" s="23"/>
      <c r="D42" s="17" t="s">
        <v>23</v>
      </c>
      <c r="E42" s="17">
        <v>28</v>
      </c>
      <c r="F42" s="17">
        <v>19</v>
      </c>
      <c r="G42" s="18">
        <f t="shared" si="11"/>
        <v>0.6785714285714286</v>
      </c>
      <c r="H42" s="17">
        <f t="shared" si="29"/>
        <v>9</v>
      </c>
      <c r="I42" s="18">
        <f t="shared" si="12"/>
        <v>0.47368421052631576</v>
      </c>
      <c r="J42" s="24">
        <v>10</v>
      </c>
      <c r="K42" s="18">
        <f t="shared" si="13"/>
        <v>0.52631578947368418</v>
      </c>
      <c r="L42" s="17">
        <v>0</v>
      </c>
      <c r="M42" s="18">
        <f t="shared" si="14"/>
        <v>0</v>
      </c>
      <c r="N42" s="17">
        <v>0</v>
      </c>
      <c r="O42" s="18">
        <f t="shared" si="15"/>
        <v>0</v>
      </c>
      <c r="P42" s="17">
        <v>2</v>
      </c>
      <c r="Q42" s="18">
        <f t="shared" si="16"/>
        <v>7.1428571428571425E-2</v>
      </c>
      <c r="R42" s="17">
        <v>1</v>
      </c>
      <c r="S42" s="18">
        <f t="shared" si="17"/>
        <v>3.5714285714285712E-2</v>
      </c>
      <c r="T42" s="17">
        <v>3</v>
      </c>
      <c r="U42" s="18">
        <f t="shared" si="18"/>
        <v>0.10714285714285714</v>
      </c>
      <c r="V42" s="17">
        <v>3</v>
      </c>
      <c r="W42" s="18">
        <f t="shared" si="9"/>
        <v>0.10714285714285714</v>
      </c>
    </row>
    <row r="43" spans="1:23" x14ac:dyDescent="0.25">
      <c r="A43" s="20"/>
      <c r="B43" s="9"/>
      <c r="C43" s="23" t="s">
        <v>38</v>
      </c>
      <c r="D43" s="16" t="s">
        <v>22</v>
      </c>
      <c r="E43" s="17">
        <f>E44+E45</f>
        <v>3</v>
      </c>
      <c r="F43" s="17">
        <f t="shared" ref="F43:V43" si="30">F44+F45</f>
        <v>3</v>
      </c>
      <c r="G43" s="18">
        <f t="shared" si="11"/>
        <v>1</v>
      </c>
      <c r="H43" s="17">
        <f t="shared" si="29"/>
        <v>1</v>
      </c>
      <c r="I43" s="18">
        <f t="shared" si="12"/>
        <v>0.33333333333333331</v>
      </c>
      <c r="J43" s="17">
        <f t="shared" si="30"/>
        <v>2</v>
      </c>
      <c r="K43" s="18">
        <f t="shared" si="13"/>
        <v>0.66666666666666663</v>
      </c>
      <c r="L43" s="17">
        <f t="shared" si="30"/>
        <v>0</v>
      </c>
      <c r="M43" s="18">
        <f t="shared" si="14"/>
        <v>0</v>
      </c>
      <c r="N43" s="17">
        <f t="shared" si="30"/>
        <v>0</v>
      </c>
      <c r="O43" s="18">
        <f t="shared" si="15"/>
        <v>0</v>
      </c>
      <c r="P43" s="17">
        <f t="shared" si="30"/>
        <v>0</v>
      </c>
      <c r="Q43" s="18">
        <f t="shared" si="16"/>
        <v>0</v>
      </c>
      <c r="R43" s="17">
        <f t="shared" si="30"/>
        <v>0</v>
      </c>
      <c r="S43" s="18">
        <f t="shared" si="17"/>
        <v>0</v>
      </c>
      <c r="T43" s="17">
        <f t="shared" si="30"/>
        <v>0</v>
      </c>
      <c r="U43" s="18">
        <f t="shared" si="18"/>
        <v>0</v>
      </c>
      <c r="V43" s="17">
        <f t="shared" si="30"/>
        <v>0</v>
      </c>
      <c r="W43" s="18">
        <f t="shared" si="9"/>
        <v>0</v>
      </c>
    </row>
    <row r="44" spans="1:23" x14ac:dyDescent="0.25">
      <c r="A44" s="20"/>
      <c r="B44" s="9"/>
      <c r="C44" s="23"/>
      <c r="D44" s="16" t="s">
        <v>24</v>
      </c>
      <c r="E44" s="17">
        <v>3</v>
      </c>
      <c r="F44" s="17">
        <v>3</v>
      </c>
      <c r="G44" s="18">
        <f t="shared" si="11"/>
        <v>1</v>
      </c>
      <c r="H44" s="17">
        <f t="shared" si="29"/>
        <v>1</v>
      </c>
      <c r="I44" s="18">
        <f t="shared" si="12"/>
        <v>0.33333333333333331</v>
      </c>
      <c r="J44" s="24">
        <v>2</v>
      </c>
      <c r="K44" s="18">
        <f t="shared" si="13"/>
        <v>0.66666666666666663</v>
      </c>
      <c r="L44" s="17">
        <v>0</v>
      </c>
      <c r="M44" s="18">
        <f t="shared" si="14"/>
        <v>0</v>
      </c>
      <c r="N44" s="17">
        <v>0</v>
      </c>
      <c r="O44" s="18">
        <f t="shared" si="15"/>
        <v>0</v>
      </c>
      <c r="P44" s="17">
        <v>0</v>
      </c>
      <c r="Q44" s="18">
        <f t="shared" si="16"/>
        <v>0</v>
      </c>
      <c r="R44" s="17">
        <v>0</v>
      </c>
      <c r="S44" s="18">
        <f t="shared" si="17"/>
        <v>0</v>
      </c>
      <c r="T44" s="17">
        <v>0</v>
      </c>
      <c r="U44" s="18">
        <f t="shared" si="18"/>
        <v>0</v>
      </c>
      <c r="V44" s="17">
        <v>0</v>
      </c>
      <c r="W44" s="18">
        <f t="shared" si="9"/>
        <v>0</v>
      </c>
    </row>
    <row r="45" spans="1:23" x14ac:dyDescent="0.25">
      <c r="A45" s="20"/>
      <c r="B45" s="9"/>
      <c r="C45" s="23"/>
      <c r="D45" s="17" t="s">
        <v>23</v>
      </c>
      <c r="E45" s="17">
        <v>0</v>
      </c>
      <c r="F45" s="17">
        <v>0</v>
      </c>
      <c r="G45" s="18">
        <v>0</v>
      </c>
      <c r="H45" s="17">
        <f t="shared" si="29"/>
        <v>0</v>
      </c>
      <c r="I45" s="18">
        <v>0</v>
      </c>
      <c r="J45" s="24">
        <v>0</v>
      </c>
      <c r="K45" s="18">
        <v>0</v>
      </c>
      <c r="L45" s="17">
        <v>0</v>
      </c>
      <c r="M45" s="18">
        <v>0</v>
      </c>
      <c r="N45" s="17">
        <v>0</v>
      </c>
      <c r="O45" s="18">
        <v>0</v>
      </c>
      <c r="P45" s="17">
        <v>0</v>
      </c>
      <c r="Q45" s="18">
        <v>0</v>
      </c>
      <c r="R45" s="17">
        <v>0</v>
      </c>
      <c r="S45" s="18">
        <v>0</v>
      </c>
      <c r="T45" s="17">
        <v>0</v>
      </c>
      <c r="U45" s="18">
        <v>0</v>
      </c>
      <c r="V45" s="17">
        <v>0</v>
      </c>
      <c r="W45" s="18">
        <v>0</v>
      </c>
    </row>
    <row r="46" spans="1:23" x14ac:dyDescent="0.25">
      <c r="A46" s="20"/>
      <c r="B46" s="9"/>
      <c r="C46" s="23" t="s">
        <v>39</v>
      </c>
      <c r="D46" s="16" t="s">
        <v>22</v>
      </c>
      <c r="E46" s="17">
        <f>E47+E48</f>
        <v>43</v>
      </c>
      <c r="F46" s="17">
        <f t="shared" ref="F46:V46" si="31">F47+F48</f>
        <v>23</v>
      </c>
      <c r="G46" s="18">
        <f t="shared" si="11"/>
        <v>0.53488372093023251</v>
      </c>
      <c r="H46" s="17">
        <f t="shared" si="29"/>
        <v>9</v>
      </c>
      <c r="I46" s="18">
        <f t="shared" si="12"/>
        <v>0.39130434782608697</v>
      </c>
      <c r="J46" s="17">
        <f t="shared" si="31"/>
        <v>14</v>
      </c>
      <c r="K46" s="18">
        <f t="shared" si="13"/>
        <v>0.60869565217391308</v>
      </c>
      <c r="L46" s="17">
        <f t="shared" si="31"/>
        <v>0</v>
      </c>
      <c r="M46" s="18">
        <f t="shared" si="14"/>
        <v>0</v>
      </c>
      <c r="N46" s="17">
        <f t="shared" si="31"/>
        <v>8</v>
      </c>
      <c r="O46" s="18">
        <f t="shared" si="15"/>
        <v>0.18604651162790697</v>
      </c>
      <c r="P46" s="17">
        <f t="shared" si="31"/>
        <v>6</v>
      </c>
      <c r="Q46" s="18">
        <f t="shared" si="16"/>
        <v>0.13953488372093023</v>
      </c>
      <c r="R46" s="17">
        <f t="shared" si="31"/>
        <v>2</v>
      </c>
      <c r="S46" s="18">
        <f t="shared" si="17"/>
        <v>4.6511627906976744E-2</v>
      </c>
      <c r="T46" s="17">
        <f t="shared" si="31"/>
        <v>1</v>
      </c>
      <c r="U46" s="18">
        <f t="shared" si="18"/>
        <v>2.3255813953488372E-2</v>
      </c>
      <c r="V46" s="17">
        <f t="shared" si="31"/>
        <v>3</v>
      </c>
      <c r="W46" s="18">
        <f t="shared" si="9"/>
        <v>6.9767441860465115E-2</v>
      </c>
    </row>
    <row r="47" spans="1:23" x14ac:dyDescent="0.25">
      <c r="A47" s="20"/>
      <c r="B47" s="9"/>
      <c r="C47" s="23"/>
      <c r="D47" s="16" t="s">
        <v>24</v>
      </c>
      <c r="E47" s="17">
        <v>26</v>
      </c>
      <c r="F47" s="17">
        <v>15</v>
      </c>
      <c r="G47" s="18">
        <f t="shared" si="11"/>
        <v>0.57692307692307687</v>
      </c>
      <c r="H47" s="17">
        <f t="shared" si="29"/>
        <v>7</v>
      </c>
      <c r="I47" s="18">
        <f t="shared" si="12"/>
        <v>0.46666666666666667</v>
      </c>
      <c r="J47" s="24">
        <v>8</v>
      </c>
      <c r="K47" s="18">
        <f t="shared" si="13"/>
        <v>0.53333333333333333</v>
      </c>
      <c r="L47" s="17">
        <v>0</v>
      </c>
      <c r="M47" s="18">
        <f t="shared" si="14"/>
        <v>0</v>
      </c>
      <c r="N47" s="17">
        <v>8</v>
      </c>
      <c r="O47" s="18">
        <f t="shared" si="15"/>
        <v>0.30769230769230771</v>
      </c>
      <c r="P47" s="17">
        <v>0</v>
      </c>
      <c r="Q47" s="18">
        <f t="shared" si="16"/>
        <v>0</v>
      </c>
      <c r="R47" s="17">
        <v>1</v>
      </c>
      <c r="S47" s="18">
        <f t="shared" si="17"/>
        <v>3.8461538461538464E-2</v>
      </c>
      <c r="T47" s="17">
        <v>1</v>
      </c>
      <c r="U47" s="18">
        <f t="shared" si="18"/>
        <v>3.8461538461538464E-2</v>
      </c>
      <c r="V47" s="17">
        <v>1</v>
      </c>
      <c r="W47" s="18">
        <f t="shared" si="9"/>
        <v>3.8461538461538464E-2</v>
      </c>
    </row>
    <row r="48" spans="1:23" x14ac:dyDescent="0.25">
      <c r="A48" s="20"/>
      <c r="B48" s="9"/>
      <c r="C48" s="23"/>
      <c r="D48" s="17" t="s">
        <v>23</v>
      </c>
      <c r="E48" s="17">
        <v>17</v>
      </c>
      <c r="F48" s="17">
        <v>8</v>
      </c>
      <c r="G48" s="18">
        <f t="shared" si="11"/>
        <v>0.47058823529411764</v>
      </c>
      <c r="H48" s="17">
        <f t="shared" si="29"/>
        <v>2</v>
      </c>
      <c r="I48" s="18">
        <f t="shared" si="12"/>
        <v>0.25</v>
      </c>
      <c r="J48" s="24">
        <v>6</v>
      </c>
      <c r="K48" s="18">
        <f t="shared" si="13"/>
        <v>0.75</v>
      </c>
      <c r="L48" s="17">
        <v>0</v>
      </c>
      <c r="M48" s="18">
        <f t="shared" si="14"/>
        <v>0</v>
      </c>
      <c r="N48" s="17">
        <v>0</v>
      </c>
      <c r="O48" s="18">
        <f t="shared" si="15"/>
        <v>0</v>
      </c>
      <c r="P48" s="17">
        <v>6</v>
      </c>
      <c r="Q48" s="18">
        <f t="shared" si="16"/>
        <v>0.35294117647058826</v>
      </c>
      <c r="R48" s="17">
        <v>1</v>
      </c>
      <c r="S48" s="18">
        <f t="shared" si="17"/>
        <v>5.8823529411764705E-2</v>
      </c>
      <c r="T48" s="17">
        <v>0</v>
      </c>
      <c r="U48" s="18">
        <f t="shared" si="18"/>
        <v>0</v>
      </c>
      <c r="V48" s="17">
        <v>2</v>
      </c>
      <c r="W48" s="18">
        <f t="shared" si="9"/>
        <v>0.11764705882352941</v>
      </c>
    </row>
    <row r="49" spans="1:23" ht="15" customHeight="1" x14ac:dyDescent="0.25">
      <c r="A49" s="20"/>
      <c r="B49" s="9"/>
      <c r="C49" s="23" t="s">
        <v>40</v>
      </c>
      <c r="D49" s="16" t="s">
        <v>22</v>
      </c>
      <c r="E49" s="17">
        <f>E50+E51</f>
        <v>49</v>
      </c>
      <c r="F49" s="17">
        <f t="shared" ref="F49:V49" si="32">F50+F51</f>
        <v>21</v>
      </c>
      <c r="G49" s="18">
        <f t="shared" si="11"/>
        <v>0.42857142857142855</v>
      </c>
      <c r="H49" s="17">
        <f t="shared" si="29"/>
        <v>8</v>
      </c>
      <c r="I49" s="18">
        <f t="shared" si="12"/>
        <v>0.38095238095238093</v>
      </c>
      <c r="J49" s="17">
        <f t="shared" si="32"/>
        <v>13</v>
      </c>
      <c r="K49" s="18">
        <f t="shared" si="13"/>
        <v>0.61904761904761907</v>
      </c>
      <c r="L49" s="17">
        <f t="shared" si="32"/>
        <v>0</v>
      </c>
      <c r="M49" s="18">
        <f t="shared" si="14"/>
        <v>0</v>
      </c>
      <c r="N49" s="17">
        <f t="shared" si="32"/>
        <v>4</v>
      </c>
      <c r="O49" s="18">
        <f t="shared" si="15"/>
        <v>8.1632653061224483E-2</v>
      </c>
      <c r="P49" s="17">
        <f t="shared" si="32"/>
        <v>7</v>
      </c>
      <c r="Q49" s="18">
        <f t="shared" si="16"/>
        <v>0.14285714285714285</v>
      </c>
      <c r="R49" s="17">
        <f t="shared" si="32"/>
        <v>1</v>
      </c>
      <c r="S49" s="18">
        <f t="shared" si="17"/>
        <v>2.0408163265306121E-2</v>
      </c>
      <c r="T49" s="17">
        <f t="shared" si="32"/>
        <v>15</v>
      </c>
      <c r="U49" s="18">
        <f t="shared" si="18"/>
        <v>0.30612244897959184</v>
      </c>
      <c r="V49" s="17">
        <f t="shared" si="32"/>
        <v>1</v>
      </c>
      <c r="W49" s="18">
        <f t="shared" si="9"/>
        <v>2.0408163265306121E-2</v>
      </c>
    </row>
    <row r="50" spans="1:23" x14ac:dyDescent="0.25">
      <c r="A50" s="20"/>
      <c r="B50" s="9"/>
      <c r="C50" s="23"/>
      <c r="D50" s="16" t="s">
        <v>24</v>
      </c>
      <c r="E50" s="17">
        <v>27</v>
      </c>
      <c r="F50" s="17">
        <v>9</v>
      </c>
      <c r="G50" s="18">
        <f t="shared" si="11"/>
        <v>0.33333333333333331</v>
      </c>
      <c r="H50" s="17">
        <f t="shared" si="29"/>
        <v>3</v>
      </c>
      <c r="I50" s="18">
        <f t="shared" si="12"/>
        <v>0.33333333333333331</v>
      </c>
      <c r="J50" s="24">
        <v>6</v>
      </c>
      <c r="K50" s="18">
        <f t="shared" si="13"/>
        <v>0.66666666666666663</v>
      </c>
      <c r="L50" s="17">
        <v>0</v>
      </c>
      <c r="M50" s="18">
        <f t="shared" si="14"/>
        <v>0</v>
      </c>
      <c r="N50" s="17">
        <v>4</v>
      </c>
      <c r="O50" s="18">
        <f t="shared" si="15"/>
        <v>0.14814814814814814</v>
      </c>
      <c r="P50" s="17">
        <v>0</v>
      </c>
      <c r="Q50" s="18">
        <f t="shared" si="16"/>
        <v>0</v>
      </c>
      <c r="R50" s="17">
        <v>0</v>
      </c>
      <c r="S50" s="18">
        <f t="shared" si="17"/>
        <v>0</v>
      </c>
      <c r="T50" s="17">
        <v>13</v>
      </c>
      <c r="U50" s="18">
        <f t="shared" si="18"/>
        <v>0.48148148148148145</v>
      </c>
      <c r="V50" s="17">
        <v>1</v>
      </c>
      <c r="W50" s="18">
        <f t="shared" si="9"/>
        <v>3.7037037037037035E-2</v>
      </c>
    </row>
    <row r="51" spans="1:23" x14ac:dyDescent="0.25">
      <c r="A51" s="20"/>
      <c r="B51" s="9"/>
      <c r="C51" s="23"/>
      <c r="D51" s="17" t="s">
        <v>23</v>
      </c>
      <c r="E51" s="17">
        <v>22</v>
      </c>
      <c r="F51" s="17">
        <v>12</v>
      </c>
      <c r="G51" s="18">
        <f t="shared" si="11"/>
        <v>0.54545454545454541</v>
      </c>
      <c r="H51" s="17">
        <f t="shared" si="29"/>
        <v>5</v>
      </c>
      <c r="I51" s="18">
        <f t="shared" si="12"/>
        <v>0.41666666666666669</v>
      </c>
      <c r="J51" s="24">
        <v>7</v>
      </c>
      <c r="K51" s="18">
        <f t="shared" si="13"/>
        <v>0.58333333333333337</v>
      </c>
      <c r="L51" s="17">
        <v>0</v>
      </c>
      <c r="M51" s="18">
        <f t="shared" si="14"/>
        <v>0</v>
      </c>
      <c r="N51" s="17">
        <v>0</v>
      </c>
      <c r="O51" s="18">
        <f t="shared" si="15"/>
        <v>0</v>
      </c>
      <c r="P51" s="17">
        <v>7</v>
      </c>
      <c r="Q51" s="18">
        <f t="shared" si="16"/>
        <v>0.31818181818181818</v>
      </c>
      <c r="R51" s="17">
        <v>1</v>
      </c>
      <c r="S51" s="18">
        <f t="shared" si="17"/>
        <v>4.5454545454545456E-2</v>
      </c>
      <c r="T51" s="17">
        <v>2</v>
      </c>
      <c r="U51" s="18">
        <f t="shared" si="18"/>
        <v>9.0909090909090912E-2</v>
      </c>
      <c r="V51" s="17">
        <v>0</v>
      </c>
      <c r="W51" s="18">
        <f t="shared" si="9"/>
        <v>0</v>
      </c>
    </row>
    <row r="52" spans="1:23" x14ac:dyDescent="0.25">
      <c r="A52" s="20"/>
      <c r="B52" s="9"/>
      <c r="C52" s="23" t="s">
        <v>41</v>
      </c>
      <c r="D52" s="16" t="s">
        <v>22</v>
      </c>
      <c r="E52" s="17">
        <f>E53+E54</f>
        <v>47</v>
      </c>
      <c r="F52" s="17">
        <f t="shared" ref="F52:V52" si="33">F53+F54</f>
        <v>27</v>
      </c>
      <c r="G52" s="18">
        <f t="shared" si="11"/>
        <v>0.57446808510638303</v>
      </c>
      <c r="H52" s="17">
        <f t="shared" si="29"/>
        <v>12</v>
      </c>
      <c r="I52" s="18">
        <f t="shared" si="12"/>
        <v>0.44444444444444442</v>
      </c>
      <c r="J52" s="17">
        <f t="shared" si="33"/>
        <v>15</v>
      </c>
      <c r="K52" s="18">
        <f t="shared" si="13"/>
        <v>0.55555555555555558</v>
      </c>
      <c r="L52" s="17">
        <f t="shared" si="33"/>
        <v>0</v>
      </c>
      <c r="M52" s="18">
        <f t="shared" si="14"/>
        <v>0</v>
      </c>
      <c r="N52" s="17">
        <f t="shared" si="33"/>
        <v>11</v>
      </c>
      <c r="O52" s="18">
        <f t="shared" si="15"/>
        <v>0.23404255319148937</v>
      </c>
      <c r="P52" s="17">
        <f t="shared" si="33"/>
        <v>4</v>
      </c>
      <c r="Q52" s="18">
        <f t="shared" si="16"/>
        <v>8.5106382978723402E-2</v>
      </c>
      <c r="R52" s="17">
        <f t="shared" si="33"/>
        <v>2</v>
      </c>
      <c r="S52" s="18">
        <f t="shared" si="17"/>
        <v>4.2553191489361701E-2</v>
      </c>
      <c r="T52" s="17">
        <f t="shared" si="33"/>
        <v>2</v>
      </c>
      <c r="U52" s="18">
        <f t="shared" si="18"/>
        <v>4.2553191489361701E-2</v>
      </c>
      <c r="V52" s="17">
        <f t="shared" si="33"/>
        <v>1</v>
      </c>
      <c r="W52" s="18">
        <f t="shared" si="9"/>
        <v>2.1276595744680851E-2</v>
      </c>
    </row>
    <row r="53" spans="1:23" x14ac:dyDescent="0.25">
      <c r="A53" s="20"/>
      <c r="B53" s="9"/>
      <c r="C53" s="23"/>
      <c r="D53" s="16" t="s">
        <v>24</v>
      </c>
      <c r="E53" s="17">
        <v>34</v>
      </c>
      <c r="F53" s="17">
        <v>20</v>
      </c>
      <c r="G53" s="18">
        <f t="shared" si="11"/>
        <v>0.58823529411764708</v>
      </c>
      <c r="H53" s="17">
        <f t="shared" si="29"/>
        <v>11</v>
      </c>
      <c r="I53" s="18">
        <f t="shared" si="12"/>
        <v>0.55000000000000004</v>
      </c>
      <c r="J53" s="24">
        <v>9</v>
      </c>
      <c r="K53" s="18">
        <f t="shared" si="13"/>
        <v>0.45</v>
      </c>
      <c r="L53" s="17">
        <v>0</v>
      </c>
      <c r="M53" s="18">
        <f t="shared" si="14"/>
        <v>0</v>
      </c>
      <c r="N53" s="17">
        <v>11</v>
      </c>
      <c r="O53" s="18">
        <f t="shared" si="15"/>
        <v>0.3235294117647059</v>
      </c>
      <c r="P53" s="17">
        <v>0</v>
      </c>
      <c r="Q53" s="18">
        <f t="shared" si="16"/>
        <v>0</v>
      </c>
      <c r="R53" s="17">
        <v>1</v>
      </c>
      <c r="S53" s="18">
        <f t="shared" si="17"/>
        <v>2.9411764705882353E-2</v>
      </c>
      <c r="T53" s="17">
        <v>1</v>
      </c>
      <c r="U53" s="18">
        <f t="shared" si="18"/>
        <v>2.9411764705882353E-2</v>
      </c>
      <c r="V53" s="17">
        <v>1</v>
      </c>
      <c r="W53" s="18">
        <f t="shared" si="9"/>
        <v>2.9411764705882353E-2</v>
      </c>
    </row>
    <row r="54" spans="1:23" x14ac:dyDescent="0.25">
      <c r="A54" s="20"/>
      <c r="B54" s="9"/>
      <c r="C54" s="23"/>
      <c r="D54" s="17" t="s">
        <v>23</v>
      </c>
      <c r="E54" s="17">
        <v>13</v>
      </c>
      <c r="F54" s="17">
        <v>7</v>
      </c>
      <c r="G54" s="18">
        <f t="shared" si="11"/>
        <v>0.53846153846153844</v>
      </c>
      <c r="H54" s="17">
        <f t="shared" si="29"/>
        <v>1</v>
      </c>
      <c r="I54" s="18">
        <f t="shared" si="12"/>
        <v>0.14285714285714285</v>
      </c>
      <c r="J54" s="24">
        <v>6</v>
      </c>
      <c r="K54" s="18">
        <f t="shared" si="13"/>
        <v>0.8571428571428571</v>
      </c>
      <c r="L54" s="17">
        <v>0</v>
      </c>
      <c r="M54" s="18">
        <f t="shared" si="14"/>
        <v>0</v>
      </c>
      <c r="N54" s="17">
        <v>0</v>
      </c>
      <c r="O54" s="18">
        <f t="shared" si="15"/>
        <v>0</v>
      </c>
      <c r="P54" s="17">
        <v>4</v>
      </c>
      <c r="Q54" s="18">
        <f t="shared" si="16"/>
        <v>0.30769230769230771</v>
      </c>
      <c r="R54" s="17">
        <v>1</v>
      </c>
      <c r="S54" s="18">
        <f t="shared" si="17"/>
        <v>7.6923076923076927E-2</v>
      </c>
      <c r="T54" s="17">
        <v>1</v>
      </c>
      <c r="U54" s="18">
        <f t="shared" si="18"/>
        <v>7.6923076923076927E-2</v>
      </c>
      <c r="V54" s="17">
        <v>0</v>
      </c>
      <c r="W54" s="18">
        <f t="shared" si="9"/>
        <v>0</v>
      </c>
    </row>
    <row r="55" spans="1:23" ht="15" customHeight="1" x14ac:dyDescent="0.25">
      <c r="A55" s="20"/>
      <c r="B55" s="9"/>
      <c r="C55" s="23" t="s">
        <v>42</v>
      </c>
      <c r="D55" s="16" t="s">
        <v>22</v>
      </c>
      <c r="E55" s="17">
        <f>E56+E57</f>
        <v>10</v>
      </c>
      <c r="F55" s="17">
        <f t="shared" ref="F55:V55" si="34">F56+F57</f>
        <v>8</v>
      </c>
      <c r="G55" s="18">
        <f t="shared" si="11"/>
        <v>0.8</v>
      </c>
      <c r="H55" s="17">
        <f t="shared" si="29"/>
        <v>3</v>
      </c>
      <c r="I55" s="18">
        <f t="shared" si="12"/>
        <v>0.375</v>
      </c>
      <c r="J55" s="17">
        <f t="shared" si="34"/>
        <v>5</v>
      </c>
      <c r="K55" s="18">
        <f t="shared" si="13"/>
        <v>0.625</v>
      </c>
      <c r="L55" s="17">
        <f t="shared" si="34"/>
        <v>0</v>
      </c>
      <c r="M55" s="18">
        <f t="shared" si="14"/>
        <v>0</v>
      </c>
      <c r="N55" s="17">
        <f t="shared" si="34"/>
        <v>2</v>
      </c>
      <c r="O55" s="18">
        <f t="shared" si="15"/>
        <v>0.2</v>
      </c>
      <c r="P55" s="17">
        <f t="shared" si="34"/>
        <v>0</v>
      </c>
      <c r="Q55" s="18">
        <f t="shared" si="16"/>
        <v>0</v>
      </c>
      <c r="R55" s="17">
        <f t="shared" si="34"/>
        <v>0</v>
      </c>
      <c r="S55" s="18">
        <f t="shared" si="17"/>
        <v>0</v>
      </c>
      <c r="T55" s="17">
        <f t="shared" si="34"/>
        <v>0</v>
      </c>
      <c r="U55" s="18">
        <f t="shared" si="18"/>
        <v>0</v>
      </c>
      <c r="V55" s="17">
        <f t="shared" si="34"/>
        <v>0</v>
      </c>
      <c r="W55" s="18">
        <f t="shared" si="9"/>
        <v>0</v>
      </c>
    </row>
    <row r="56" spans="1:23" x14ac:dyDescent="0.25">
      <c r="A56" s="20"/>
      <c r="B56" s="9"/>
      <c r="C56" s="23"/>
      <c r="D56" s="16" t="s">
        <v>24</v>
      </c>
      <c r="E56" s="17">
        <v>10</v>
      </c>
      <c r="F56" s="17">
        <v>8</v>
      </c>
      <c r="G56" s="18">
        <f t="shared" si="11"/>
        <v>0.8</v>
      </c>
      <c r="H56" s="17">
        <f t="shared" si="29"/>
        <v>3</v>
      </c>
      <c r="I56" s="18">
        <f t="shared" si="12"/>
        <v>0.375</v>
      </c>
      <c r="J56" s="24">
        <v>5</v>
      </c>
      <c r="K56" s="18">
        <f t="shared" si="13"/>
        <v>0.625</v>
      </c>
      <c r="L56" s="17">
        <v>0</v>
      </c>
      <c r="M56" s="18">
        <f t="shared" si="14"/>
        <v>0</v>
      </c>
      <c r="N56" s="17">
        <v>2</v>
      </c>
      <c r="O56" s="18">
        <f t="shared" si="15"/>
        <v>0.2</v>
      </c>
      <c r="P56" s="17">
        <v>0</v>
      </c>
      <c r="Q56" s="18">
        <f t="shared" si="16"/>
        <v>0</v>
      </c>
      <c r="R56" s="17">
        <v>0</v>
      </c>
      <c r="S56" s="18">
        <f t="shared" si="17"/>
        <v>0</v>
      </c>
      <c r="T56" s="17">
        <v>0</v>
      </c>
      <c r="U56" s="18">
        <f t="shared" si="18"/>
        <v>0</v>
      </c>
      <c r="V56" s="17">
        <v>0</v>
      </c>
      <c r="W56" s="18">
        <f t="shared" si="9"/>
        <v>0</v>
      </c>
    </row>
    <row r="57" spans="1:23" x14ac:dyDescent="0.25">
      <c r="A57" s="20"/>
      <c r="B57" s="9"/>
      <c r="C57" s="23"/>
      <c r="D57" s="17" t="s">
        <v>23</v>
      </c>
      <c r="E57" s="17">
        <v>0</v>
      </c>
      <c r="F57" s="17">
        <v>0</v>
      </c>
      <c r="G57" s="18">
        <v>0</v>
      </c>
      <c r="H57" s="17">
        <f t="shared" si="29"/>
        <v>0</v>
      </c>
      <c r="I57" s="18">
        <v>0</v>
      </c>
      <c r="J57" s="24">
        <v>0</v>
      </c>
      <c r="K57" s="18">
        <v>0</v>
      </c>
      <c r="L57" s="17">
        <v>0</v>
      </c>
      <c r="M57" s="18">
        <v>0</v>
      </c>
      <c r="N57" s="17">
        <v>0</v>
      </c>
      <c r="O57" s="18">
        <v>0</v>
      </c>
      <c r="P57" s="17">
        <v>0</v>
      </c>
      <c r="Q57" s="18">
        <v>0</v>
      </c>
      <c r="R57" s="17">
        <v>0</v>
      </c>
      <c r="S57" s="18">
        <v>0</v>
      </c>
      <c r="T57" s="17">
        <v>0</v>
      </c>
      <c r="U57" s="18">
        <v>0</v>
      </c>
      <c r="V57" s="17">
        <v>0</v>
      </c>
      <c r="W57" s="18">
        <v>0</v>
      </c>
    </row>
    <row r="58" spans="1:23" x14ac:dyDescent="0.25">
      <c r="A58" s="20"/>
      <c r="B58" s="9"/>
      <c r="C58" s="23" t="s">
        <v>92</v>
      </c>
      <c r="D58" s="16" t="s">
        <v>22</v>
      </c>
      <c r="E58" s="17">
        <f>E59+E60</f>
        <v>222</v>
      </c>
      <c r="F58" s="17">
        <f t="shared" ref="F58:V58" si="35">F59+F60</f>
        <v>126</v>
      </c>
      <c r="G58" s="18">
        <f t="shared" si="11"/>
        <v>0.56756756756756754</v>
      </c>
      <c r="H58" s="17">
        <f t="shared" si="35"/>
        <v>54</v>
      </c>
      <c r="I58" s="18">
        <f t="shared" si="12"/>
        <v>0.42857142857142855</v>
      </c>
      <c r="J58" s="17">
        <f t="shared" si="35"/>
        <v>72</v>
      </c>
      <c r="K58" s="18">
        <f t="shared" si="13"/>
        <v>0.5714285714285714</v>
      </c>
      <c r="L58" s="17">
        <f t="shared" si="35"/>
        <v>0</v>
      </c>
      <c r="M58" s="18">
        <f t="shared" si="14"/>
        <v>0</v>
      </c>
      <c r="N58" s="17">
        <f t="shared" si="35"/>
        <v>40</v>
      </c>
      <c r="O58" s="18">
        <f t="shared" si="15"/>
        <v>0.18018018018018017</v>
      </c>
      <c r="P58" s="17">
        <f t="shared" si="35"/>
        <v>19</v>
      </c>
      <c r="Q58" s="18">
        <f t="shared" si="16"/>
        <v>8.5585585585585586E-2</v>
      </c>
      <c r="R58" s="17">
        <f t="shared" si="35"/>
        <v>8</v>
      </c>
      <c r="S58" s="18">
        <f t="shared" si="17"/>
        <v>3.6036036036036036E-2</v>
      </c>
      <c r="T58" s="17">
        <f t="shared" si="35"/>
        <v>21</v>
      </c>
      <c r="U58" s="18">
        <f t="shared" si="18"/>
        <v>9.45945945945946E-2</v>
      </c>
      <c r="V58" s="17">
        <f t="shared" si="35"/>
        <v>8</v>
      </c>
      <c r="W58" s="18">
        <f t="shared" si="9"/>
        <v>3.6036036036036036E-2</v>
      </c>
    </row>
    <row r="59" spans="1:23" x14ac:dyDescent="0.25">
      <c r="A59" s="20"/>
      <c r="B59" s="9"/>
      <c r="C59" s="23"/>
      <c r="D59" s="16" t="s">
        <v>24</v>
      </c>
      <c r="E59" s="17">
        <f>SUM(E41,E44,E47,E50,E53,E56)</f>
        <v>142</v>
      </c>
      <c r="F59" s="17">
        <f t="shared" ref="F59:V59" si="36">SUM(F41,F44,F47,F50,F53,F56)</f>
        <v>80</v>
      </c>
      <c r="G59" s="18">
        <f t="shared" si="11"/>
        <v>0.56338028169014087</v>
      </c>
      <c r="H59" s="17">
        <f t="shared" si="36"/>
        <v>37</v>
      </c>
      <c r="I59" s="18">
        <f t="shared" si="12"/>
        <v>0.46250000000000002</v>
      </c>
      <c r="J59" s="17">
        <f t="shared" si="36"/>
        <v>43</v>
      </c>
      <c r="K59" s="18">
        <f t="shared" si="13"/>
        <v>0.53749999999999998</v>
      </c>
      <c r="L59" s="17">
        <f t="shared" si="36"/>
        <v>0</v>
      </c>
      <c r="M59" s="18">
        <f t="shared" si="14"/>
        <v>0</v>
      </c>
      <c r="N59" s="17">
        <f t="shared" si="36"/>
        <v>40</v>
      </c>
      <c r="O59" s="18">
        <f t="shared" si="15"/>
        <v>0.28169014084507044</v>
      </c>
      <c r="P59" s="17">
        <f t="shared" si="36"/>
        <v>0</v>
      </c>
      <c r="Q59" s="18">
        <f t="shared" si="16"/>
        <v>0</v>
      </c>
      <c r="R59" s="17">
        <f t="shared" si="36"/>
        <v>4</v>
      </c>
      <c r="S59" s="18">
        <f t="shared" si="17"/>
        <v>2.8169014084507043E-2</v>
      </c>
      <c r="T59" s="17">
        <f t="shared" si="36"/>
        <v>15</v>
      </c>
      <c r="U59" s="18">
        <f t="shared" si="18"/>
        <v>0.10563380281690141</v>
      </c>
      <c r="V59" s="17">
        <f t="shared" si="36"/>
        <v>3</v>
      </c>
      <c r="W59" s="18">
        <f t="shared" si="9"/>
        <v>2.1126760563380281E-2</v>
      </c>
    </row>
    <row r="60" spans="1:23" x14ac:dyDescent="0.25">
      <c r="A60" s="21"/>
      <c r="B60" s="9"/>
      <c r="C60" s="23"/>
      <c r="D60" s="17" t="s">
        <v>23</v>
      </c>
      <c r="E60" s="17">
        <f>SUM(E42,E45,E48,E51,E54,E57)</f>
        <v>80</v>
      </c>
      <c r="F60" s="17">
        <f t="shared" ref="F60:V60" si="37">SUM(F42,F45,F48,F51,F54,F57)</f>
        <v>46</v>
      </c>
      <c r="G60" s="18">
        <f t="shared" si="11"/>
        <v>0.57499999999999996</v>
      </c>
      <c r="H60" s="17">
        <f t="shared" si="37"/>
        <v>17</v>
      </c>
      <c r="I60" s="18">
        <f t="shared" si="12"/>
        <v>0.36956521739130432</v>
      </c>
      <c r="J60" s="17">
        <f t="shared" si="37"/>
        <v>29</v>
      </c>
      <c r="K60" s="18">
        <f t="shared" si="13"/>
        <v>0.63043478260869568</v>
      </c>
      <c r="L60" s="17">
        <f t="shared" si="37"/>
        <v>0</v>
      </c>
      <c r="M60" s="18">
        <f t="shared" si="14"/>
        <v>0</v>
      </c>
      <c r="N60" s="17">
        <f t="shared" si="37"/>
        <v>0</v>
      </c>
      <c r="O60" s="18">
        <f t="shared" si="15"/>
        <v>0</v>
      </c>
      <c r="P60" s="17">
        <f t="shared" si="37"/>
        <v>19</v>
      </c>
      <c r="Q60" s="18">
        <f t="shared" si="16"/>
        <v>0.23749999999999999</v>
      </c>
      <c r="R60" s="17">
        <f t="shared" si="37"/>
        <v>4</v>
      </c>
      <c r="S60" s="18">
        <f t="shared" si="17"/>
        <v>0.05</v>
      </c>
      <c r="T60" s="17">
        <f t="shared" si="37"/>
        <v>6</v>
      </c>
      <c r="U60" s="18">
        <f t="shared" si="18"/>
        <v>7.4999999999999997E-2</v>
      </c>
      <c r="V60" s="17">
        <f t="shared" si="37"/>
        <v>5</v>
      </c>
      <c r="W60" s="18">
        <f t="shared" si="9"/>
        <v>6.25E-2</v>
      </c>
    </row>
    <row r="61" spans="1:23" x14ac:dyDescent="0.25">
      <c r="A61" s="14">
        <v>5</v>
      </c>
      <c r="B61" s="9" t="s">
        <v>14</v>
      </c>
      <c r="C61" s="23" t="s">
        <v>44</v>
      </c>
      <c r="D61" s="16" t="s">
        <v>22</v>
      </c>
      <c r="E61" s="17">
        <f>E62+E63</f>
        <v>63</v>
      </c>
      <c r="F61" s="17">
        <f>F62+F63</f>
        <v>44</v>
      </c>
      <c r="G61" s="18">
        <f>F61/E61</f>
        <v>0.69841269841269837</v>
      </c>
      <c r="H61" s="24">
        <f>F61-J61</f>
        <v>19</v>
      </c>
      <c r="I61" s="18">
        <f>H61/F61</f>
        <v>0.43181818181818182</v>
      </c>
      <c r="J61" s="24">
        <f>J62+J63</f>
        <v>25</v>
      </c>
      <c r="K61" s="18">
        <f>J61/F61</f>
        <v>0.56818181818181823</v>
      </c>
      <c r="L61" s="17">
        <f>L62+L63</f>
        <v>0</v>
      </c>
      <c r="M61" s="18">
        <f>L61/E61</f>
        <v>0</v>
      </c>
      <c r="N61" s="17">
        <f>N62+N63</f>
        <v>8</v>
      </c>
      <c r="O61" s="18">
        <f>N61/E61</f>
        <v>0.12698412698412698</v>
      </c>
      <c r="P61" s="17">
        <f>P62+P63</f>
        <v>4</v>
      </c>
      <c r="Q61" s="18">
        <f>P61/E61</f>
        <v>6.3492063492063489E-2</v>
      </c>
      <c r="R61" s="17">
        <f>R62+R63</f>
        <v>2</v>
      </c>
      <c r="S61" s="18">
        <f>R61/E61</f>
        <v>3.1746031746031744E-2</v>
      </c>
      <c r="T61" s="17">
        <f>T62+T63</f>
        <v>2</v>
      </c>
      <c r="U61" s="18">
        <f>T61/E61</f>
        <v>3.1746031746031744E-2</v>
      </c>
      <c r="V61" s="17">
        <f>V62+V63</f>
        <v>3</v>
      </c>
      <c r="W61" s="18">
        <f>V61/E61</f>
        <v>4.7619047619047616E-2</v>
      </c>
    </row>
    <row r="62" spans="1:23" x14ac:dyDescent="0.25">
      <c r="A62" s="20"/>
      <c r="B62" s="9"/>
      <c r="C62" s="23"/>
      <c r="D62" s="16" t="s">
        <v>24</v>
      </c>
      <c r="E62" s="17">
        <v>41</v>
      </c>
      <c r="F62" s="17">
        <v>29</v>
      </c>
      <c r="G62" s="18">
        <f t="shared" ref="G62:G103" si="38">F62/E62</f>
        <v>0.70731707317073167</v>
      </c>
      <c r="H62" s="24">
        <f t="shared" ref="H62:H75" si="39">F62-J62</f>
        <v>12</v>
      </c>
      <c r="I62" s="18">
        <f t="shared" ref="I62:I103" si="40">H62/F62</f>
        <v>0.41379310344827586</v>
      </c>
      <c r="J62" s="24">
        <v>17</v>
      </c>
      <c r="K62" s="18">
        <f>J62/F62</f>
        <v>0.58620689655172409</v>
      </c>
      <c r="L62" s="17">
        <v>0</v>
      </c>
      <c r="M62" s="18">
        <f>L62/E62</f>
        <v>0</v>
      </c>
      <c r="N62" s="17">
        <v>8</v>
      </c>
      <c r="O62" s="18">
        <f>N62/E62</f>
        <v>0.1951219512195122</v>
      </c>
      <c r="P62" s="17">
        <v>0</v>
      </c>
      <c r="Q62" s="18">
        <f>P62/E62</f>
        <v>0</v>
      </c>
      <c r="R62" s="17">
        <v>2</v>
      </c>
      <c r="S62" s="18">
        <f>R62/E62</f>
        <v>4.878048780487805E-2</v>
      </c>
      <c r="T62" s="17">
        <v>0</v>
      </c>
      <c r="U62" s="18">
        <f>T62/E62</f>
        <v>0</v>
      </c>
      <c r="V62" s="17">
        <v>2</v>
      </c>
      <c r="W62" s="18">
        <f>V62/E62</f>
        <v>4.878048780487805E-2</v>
      </c>
    </row>
    <row r="63" spans="1:23" x14ac:dyDescent="0.25">
      <c r="A63" s="20"/>
      <c r="B63" s="9"/>
      <c r="C63" s="23"/>
      <c r="D63" s="17" t="s">
        <v>23</v>
      </c>
      <c r="E63" s="17">
        <v>22</v>
      </c>
      <c r="F63" s="17">
        <v>15</v>
      </c>
      <c r="G63" s="18">
        <f t="shared" si="38"/>
        <v>0.68181818181818177</v>
      </c>
      <c r="H63" s="24">
        <f t="shared" si="39"/>
        <v>7</v>
      </c>
      <c r="I63" s="18">
        <f t="shared" si="40"/>
        <v>0.46666666666666667</v>
      </c>
      <c r="J63" s="24">
        <v>8</v>
      </c>
      <c r="K63" s="18">
        <f>J63/F63</f>
        <v>0.53333333333333333</v>
      </c>
      <c r="L63" s="17">
        <v>0</v>
      </c>
      <c r="M63" s="18">
        <f>L63/E63</f>
        <v>0</v>
      </c>
      <c r="N63" s="17">
        <v>0</v>
      </c>
      <c r="O63" s="18">
        <f>N63/E63</f>
        <v>0</v>
      </c>
      <c r="P63" s="17">
        <v>4</v>
      </c>
      <c r="Q63" s="18">
        <f>P63/E63</f>
        <v>0.18181818181818182</v>
      </c>
      <c r="R63" s="17">
        <v>0</v>
      </c>
      <c r="S63" s="18">
        <f>R63/E63</f>
        <v>0</v>
      </c>
      <c r="T63" s="17">
        <v>2</v>
      </c>
      <c r="U63" s="18">
        <f>T63/E63</f>
        <v>9.0909090909090912E-2</v>
      </c>
      <c r="V63" s="17">
        <v>1</v>
      </c>
      <c r="W63" s="18">
        <f>V63/E63</f>
        <v>4.5454545454545456E-2</v>
      </c>
    </row>
    <row r="64" spans="1:23" x14ac:dyDescent="0.25">
      <c r="A64" s="20"/>
      <c r="B64" s="9"/>
      <c r="C64" s="23" t="s">
        <v>45</v>
      </c>
      <c r="D64" s="16" t="s">
        <v>22</v>
      </c>
      <c r="E64" s="17">
        <f>E65+E66</f>
        <v>8</v>
      </c>
      <c r="F64" s="17">
        <f>F65+F66</f>
        <v>5</v>
      </c>
      <c r="G64" s="18">
        <f t="shared" si="38"/>
        <v>0.625</v>
      </c>
      <c r="H64" s="24">
        <f t="shared" si="39"/>
        <v>2</v>
      </c>
      <c r="I64" s="18">
        <f t="shared" si="40"/>
        <v>0.4</v>
      </c>
      <c r="J64" s="24">
        <f>J65+J66</f>
        <v>3</v>
      </c>
      <c r="K64" s="18">
        <f>J64/F64</f>
        <v>0.6</v>
      </c>
      <c r="L64" s="17">
        <f>L65+L66</f>
        <v>0</v>
      </c>
      <c r="M64" s="18">
        <f>L64/E64</f>
        <v>0</v>
      </c>
      <c r="N64" s="17">
        <f>N65+N66</f>
        <v>2</v>
      </c>
      <c r="O64" s="18">
        <f>N64/E64</f>
        <v>0.25</v>
      </c>
      <c r="P64" s="17">
        <f>P65+P66</f>
        <v>0</v>
      </c>
      <c r="Q64" s="18">
        <f>P64/E64</f>
        <v>0</v>
      </c>
      <c r="R64" s="17">
        <f>R65+R66</f>
        <v>1</v>
      </c>
      <c r="S64" s="18">
        <f>R64/E64</f>
        <v>0.125</v>
      </c>
      <c r="T64" s="17">
        <f>T65+T66</f>
        <v>0</v>
      </c>
      <c r="U64" s="18">
        <f>T64/E64</f>
        <v>0</v>
      </c>
      <c r="V64" s="17">
        <f>V65+V66</f>
        <v>0</v>
      </c>
      <c r="W64" s="18">
        <f>V64/E64</f>
        <v>0</v>
      </c>
    </row>
    <row r="65" spans="1:23" x14ac:dyDescent="0.25">
      <c r="A65" s="20"/>
      <c r="B65" s="9"/>
      <c r="C65" s="23"/>
      <c r="D65" s="16" t="s">
        <v>24</v>
      </c>
      <c r="E65" s="17">
        <v>8</v>
      </c>
      <c r="F65" s="17">
        <v>5</v>
      </c>
      <c r="G65" s="18">
        <f t="shared" si="38"/>
        <v>0.625</v>
      </c>
      <c r="H65" s="24">
        <f t="shared" si="39"/>
        <v>2</v>
      </c>
      <c r="I65" s="18">
        <f t="shared" si="40"/>
        <v>0.4</v>
      </c>
      <c r="J65" s="24">
        <v>3</v>
      </c>
      <c r="K65" s="18">
        <f>J65/F65</f>
        <v>0.6</v>
      </c>
      <c r="L65" s="17">
        <v>0</v>
      </c>
      <c r="M65" s="18">
        <f>L65/E65</f>
        <v>0</v>
      </c>
      <c r="N65" s="17">
        <v>2</v>
      </c>
      <c r="O65" s="18">
        <f>N65/E65</f>
        <v>0.25</v>
      </c>
      <c r="P65" s="17">
        <v>0</v>
      </c>
      <c r="Q65" s="18">
        <f>P65/E65</f>
        <v>0</v>
      </c>
      <c r="R65" s="17">
        <v>1</v>
      </c>
      <c r="S65" s="18">
        <f>R65/E65</f>
        <v>0.125</v>
      </c>
      <c r="T65" s="17">
        <v>0</v>
      </c>
      <c r="U65" s="18">
        <f>T65/E65</f>
        <v>0</v>
      </c>
      <c r="V65" s="17">
        <v>0</v>
      </c>
      <c r="W65" s="18">
        <f>V65/E65</f>
        <v>0</v>
      </c>
    </row>
    <row r="66" spans="1:23" x14ac:dyDescent="0.25">
      <c r="A66" s="20"/>
      <c r="B66" s="9"/>
      <c r="C66" s="23"/>
      <c r="D66" s="17" t="s">
        <v>23</v>
      </c>
      <c r="E66" s="17">
        <v>0</v>
      </c>
      <c r="F66" s="17">
        <v>0</v>
      </c>
      <c r="G66" s="18">
        <v>0</v>
      </c>
      <c r="H66" s="24">
        <f t="shared" si="39"/>
        <v>0</v>
      </c>
      <c r="I66" s="18">
        <v>0</v>
      </c>
      <c r="J66" s="24">
        <v>0</v>
      </c>
      <c r="K66" s="18">
        <v>0</v>
      </c>
      <c r="L66" s="17">
        <v>0</v>
      </c>
      <c r="M66" s="18">
        <v>0</v>
      </c>
      <c r="N66" s="17">
        <v>0</v>
      </c>
      <c r="O66" s="18">
        <v>0</v>
      </c>
      <c r="P66" s="17">
        <v>0</v>
      </c>
      <c r="Q66" s="18">
        <v>0</v>
      </c>
      <c r="R66" s="17">
        <v>0</v>
      </c>
      <c r="S66" s="18">
        <v>0</v>
      </c>
      <c r="T66" s="17">
        <v>0</v>
      </c>
      <c r="U66" s="18">
        <v>0</v>
      </c>
      <c r="V66" s="17">
        <v>0</v>
      </c>
      <c r="W66" s="18">
        <v>0</v>
      </c>
    </row>
    <row r="67" spans="1:23" x14ac:dyDescent="0.25">
      <c r="A67" s="20"/>
      <c r="B67" s="9"/>
      <c r="C67" s="23" t="s">
        <v>46</v>
      </c>
      <c r="D67" s="16" t="s">
        <v>22</v>
      </c>
      <c r="E67" s="17">
        <f>E68+E69</f>
        <v>13</v>
      </c>
      <c r="F67" s="17">
        <f>F68+F69</f>
        <v>10</v>
      </c>
      <c r="G67" s="18">
        <f t="shared" si="38"/>
        <v>0.76923076923076927</v>
      </c>
      <c r="H67" s="24">
        <f t="shared" si="39"/>
        <v>5</v>
      </c>
      <c r="I67" s="18">
        <f t="shared" si="40"/>
        <v>0.5</v>
      </c>
      <c r="J67" s="24">
        <f>J68+J69</f>
        <v>5</v>
      </c>
      <c r="K67" s="18">
        <f>J67/F67</f>
        <v>0.5</v>
      </c>
      <c r="L67" s="17">
        <f>L68+L69</f>
        <v>0</v>
      </c>
      <c r="M67" s="18">
        <f>L67/E67</f>
        <v>0</v>
      </c>
      <c r="N67" s="17">
        <f>N68+N69</f>
        <v>2</v>
      </c>
      <c r="O67" s="18">
        <f>N67/E67</f>
        <v>0.15384615384615385</v>
      </c>
      <c r="P67" s="17">
        <v>0</v>
      </c>
      <c r="Q67" s="18">
        <f>P67/E67</f>
        <v>0</v>
      </c>
      <c r="R67" s="17">
        <v>0</v>
      </c>
      <c r="S67" s="18">
        <f>R67/E67</f>
        <v>0</v>
      </c>
      <c r="T67" s="17">
        <v>0</v>
      </c>
      <c r="U67" s="18">
        <f>T67/E67</f>
        <v>0</v>
      </c>
      <c r="V67" s="17">
        <f>V68+V69</f>
        <v>1</v>
      </c>
      <c r="W67" s="18">
        <f>V67/E67</f>
        <v>7.6923076923076927E-2</v>
      </c>
    </row>
    <row r="68" spans="1:23" x14ac:dyDescent="0.25">
      <c r="A68" s="20"/>
      <c r="B68" s="9"/>
      <c r="C68" s="23"/>
      <c r="D68" s="16" t="s">
        <v>24</v>
      </c>
      <c r="E68" s="17">
        <v>13</v>
      </c>
      <c r="F68" s="17">
        <v>10</v>
      </c>
      <c r="G68" s="18">
        <f t="shared" si="38"/>
        <v>0.76923076923076927</v>
      </c>
      <c r="H68" s="24">
        <f t="shared" si="39"/>
        <v>5</v>
      </c>
      <c r="I68" s="18">
        <f t="shared" si="40"/>
        <v>0.5</v>
      </c>
      <c r="J68" s="24">
        <v>5</v>
      </c>
      <c r="K68" s="18">
        <f>J68/F68</f>
        <v>0.5</v>
      </c>
      <c r="L68" s="17">
        <v>0</v>
      </c>
      <c r="M68" s="18">
        <f>L68/E68</f>
        <v>0</v>
      </c>
      <c r="N68" s="17">
        <v>2</v>
      </c>
      <c r="O68" s="18">
        <f>N68/E68</f>
        <v>0.15384615384615385</v>
      </c>
      <c r="P68" s="17">
        <v>0</v>
      </c>
      <c r="Q68" s="18">
        <f>P68/E68</f>
        <v>0</v>
      </c>
      <c r="R68" s="17">
        <v>0</v>
      </c>
      <c r="S68" s="18">
        <f>R68/E68</f>
        <v>0</v>
      </c>
      <c r="T68" s="17">
        <v>0</v>
      </c>
      <c r="U68" s="18">
        <f>T68/E68</f>
        <v>0</v>
      </c>
      <c r="V68" s="17">
        <v>1</v>
      </c>
      <c r="W68" s="18">
        <f>V68/E68</f>
        <v>7.6923076923076927E-2</v>
      </c>
    </row>
    <row r="69" spans="1:23" x14ac:dyDescent="0.25">
      <c r="A69" s="20"/>
      <c r="B69" s="9"/>
      <c r="C69" s="23"/>
      <c r="D69" s="17" t="s">
        <v>23</v>
      </c>
      <c r="E69" s="17">
        <v>0</v>
      </c>
      <c r="F69" s="17">
        <v>0</v>
      </c>
      <c r="G69" s="18">
        <v>0</v>
      </c>
      <c r="H69" s="24">
        <f t="shared" si="39"/>
        <v>0</v>
      </c>
      <c r="I69" s="18">
        <v>0</v>
      </c>
      <c r="J69" s="24">
        <v>0</v>
      </c>
      <c r="K69" s="18">
        <v>0</v>
      </c>
      <c r="L69" s="17">
        <v>0</v>
      </c>
      <c r="M69" s="18">
        <v>0</v>
      </c>
      <c r="N69" s="17">
        <v>0</v>
      </c>
      <c r="O69" s="18">
        <v>0</v>
      </c>
      <c r="P69" s="17">
        <v>0</v>
      </c>
      <c r="Q69" s="18">
        <v>0</v>
      </c>
      <c r="R69" s="17">
        <v>0</v>
      </c>
      <c r="S69" s="18">
        <v>0</v>
      </c>
      <c r="T69" s="17">
        <v>0</v>
      </c>
      <c r="U69" s="18">
        <v>0</v>
      </c>
      <c r="V69" s="17">
        <v>0</v>
      </c>
      <c r="W69" s="18">
        <v>0</v>
      </c>
    </row>
    <row r="70" spans="1:23" x14ac:dyDescent="0.25">
      <c r="A70" s="20"/>
      <c r="B70" s="9"/>
      <c r="C70" s="23" t="s">
        <v>47</v>
      </c>
      <c r="D70" s="16" t="s">
        <v>22</v>
      </c>
      <c r="E70" s="17">
        <f>E71+E72</f>
        <v>58</v>
      </c>
      <c r="F70" s="17">
        <f>F71+F72</f>
        <v>33</v>
      </c>
      <c r="G70" s="18">
        <f t="shared" si="38"/>
        <v>0.56896551724137934</v>
      </c>
      <c r="H70" s="24">
        <f t="shared" si="39"/>
        <v>14</v>
      </c>
      <c r="I70" s="18">
        <f t="shared" si="40"/>
        <v>0.42424242424242425</v>
      </c>
      <c r="J70" s="24">
        <f>J71+J72</f>
        <v>19</v>
      </c>
      <c r="K70" s="18">
        <f t="shared" ref="K70:K103" si="41">J70/F70</f>
        <v>0.5757575757575758</v>
      </c>
      <c r="L70" s="17">
        <f>L71+L72</f>
        <v>0</v>
      </c>
      <c r="M70" s="18">
        <f t="shared" ref="M70:M103" si="42">L70/E70</f>
        <v>0</v>
      </c>
      <c r="N70" s="17">
        <f>N71+N72</f>
        <v>9</v>
      </c>
      <c r="O70" s="18">
        <f t="shared" ref="O70:O103" si="43">N70/E70</f>
        <v>0.15517241379310345</v>
      </c>
      <c r="P70" s="17">
        <f>P71+P72</f>
        <v>8</v>
      </c>
      <c r="Q70" s="18">
        <f t="shared" ref="Q70:Q103" si="44">P70/E70</f>
        <v>0.13793103448275862</v>
      </c>
      <c r="R70" s="17">
        <f>R71+R72</f>
        <v>3</v>
      </c>
      <c r="S70" s="18">
        <f t="shared" ref="S70:S103" si="45">R70/E70</f>
        <v>5.1724137931034482E-2</v>
      </c>
      <c r="T70" s="17">
        <f>T71+T72</f>
        <v>0</v>
      </c>
      <c r="U70" s="18">
        <f t="shared" ref="U70:U103" si="46">T70/E70</f>
        <v>0</v>
      </c>
      <c r="V70" s="17">
        <f>V71+V72</f>
        <v>5</v>
      </c>
      <c r="W70" s="18">
        <f t="shared" ref="W70:W103" si="47">V70/E70</f>
        <v>8.6206896551724144E-2</v>
      </c>
    </row>
    <row r="71" spans="1:23" x14ac:dyDescent="0.25">
      <c r="A71" s="20"/>
      <c r="B71" s="9"/>
      <c r="C71" s="23"/>
      <c r="D71" s="16" t="s">
        <v>24</v>
      </c>
      <c r="E71" s="17">
        <v>30</v>
      </c>
      <c r="F71" s="17">
        <v>15</v>
      </c>
      <c r="G71" s="18">
        <f t="shared" si="38"/>
        <v>0.5</v>
      </c>
      <c r="H71" s="24">
        <f t="shared" si="39"/>
        <v>5</v>
      </c>
      <c r="I71" s="18">
        <f t="shared" si="40"/>
        <v>0.33333333333333331</v>
      </c>
      <c r="J71" s="24">
        <v>10</v>
      </c>
      <c r="K71" s="18">
        <f t="shared" si="41"/>
        <v>0.66666666666666663</v>
      </c>
      <c r="L71" s="17">
        <v>0</v>
      </c>
      <c r="M71" s="18">
        <f t="shared" si="42"/>
        <v>0</v>
      </c>
      <c r="N71" s="17">
        <v>9</v>
      </c>
      <c r="O71" s="18">
        <f t="shared" si="43"/>
        <v>0.3</v>
      </c>
      <c r="P71" s="17">
        <v>0</v>
      </c>
      <c r="Q71" s="18">
        <f t="shared" si="44"/>
        <v>0</v>
      </c>
      <c r="R71" s="17">
        <v>2</v>
      </c>
      <c r="S71" s="18">
        <f t="shared" si="45"/>
        <v>6.6666666666666666E-2</v>
      </c>
      <c r="T71" s="17">
        <v>0</v>
      </c>
      <c r="U71" s="18">
        <f t="shared" si="46"/>
        <v>0</v>
      </c>
      <c r="V71" s="17">
        <v>4</v>
      </c>
      <c r="W71" s="18">
        <f t="shared" si="47"/>
        <v>0.13333333333333333</v>
      </c>
    </row>
    <row r="72" spans="1:23" x14ac:dyDescent="0.25">
      <c r="A72" s="20"/>
      <c r="B72" s="9"/>
      <c r="C72" s="23"/>
      <c r="D72" s="17" t="s">
        <v>23</v>
      </c>
      <c r="E72" s="17">
        <v>28</v>
      </c>
      <c r="F72" s="17">
        <v>18</v>
      </c>
      <c r="G72" s="18">
        <f t="shared" si="38"/>
        <v>0.6428571428571429</v>
      </c>
      <c r="H72" s="24">
        <f t="shared" si="39"/>
        <v>9</v>
      </c>
      <c r="I72" s="18">
        <f t="shared" si="40"/>
        <v>0.5</v>
      </c>
      <c r="J72" s="24">
        <v>9</v>
      </c>
      <c r="K72" s="18">
        <f t="shared" si="41"/>
        <v>0.5</v>
      </c>
      <c r="L72" s="17">
        <v>0</v>
      </c>
      <c r="M72" s="18">
        <f t="shared" si="42"/>
        <v>0</v>
      </c>
      <c r="N72" s="17">
        <v>0</v>
      </c>
      <c r="O72" s="18">
        <f t="shared" si="43"/>
        <v>0</v>
      </c>
      <c r="P72" s="17">
        <v>8</v>
      </c>
      <c r="Q72" s="18">
        <f t="shared" si="44"/>
        <v>0.2857142857142857</v>
      </c>
      <c r="R72" s="17">
        <v>1</v>
      </c>
      <c r="S72" s="18">
        <f t="shared" si="45"/>
        <v>3.5714285714285712E-2</v>
      </c>
      <c r="T72" s="17">
        <v>0</v>
      </c>
      <c r="U72" s="18">
        <f t="shared" si="46"/>
        <v>0</v>
      </c>
      <c r="V72" s="17">
        <v>1</v>
      </c>
      <c r="W72" s="18">
        <f t="shared" si="47"/>
        <v>3.5714285714285712E-2</v>
      </c>
    </row>
    <row r="73" spans="1:23" x14ac:dyDescent="0.25">
      <c r="A73" s="20"/>
      <c r="B73" s="9"/>
      <c r="C73" s="23" t="s">
        <v>93</v>
      </c>
      <c r="D73" s="16" t="s">
        <v>22</v>
      </c>
      <c r="E73" s="17">
        <f>E74+E75</f>
        <v>142</v>
      </c>
      <c r="F73" s="17">
        <f>F74+F75</f>
        <v>92</v>
      </c>
      <c r="G73" s="18">
        <f t="shared" si="38"/>
        <v>0.647887323943662</v>
      </c>
      <c r="H73" s="24">
        <f t="shared" si="39"/>
        <v>40</v>
      </c>
      <c r="I73" s="18">
        <f t="shared" si="40"/>
        <v>0.43478260869565216</v>
      </c>
      <c r="J73" s="24">
        <f>J74+J75</f>
        <v>52</v>
      </c>
      <c r="K73" s="18">
        <f t="shared" si="41"/>
        <v>0.56521739130434778</v>
      </c>
      <c r="L73" s="17">
        <f>SUM(L62,L63,L65,L68,L71,L72)</f>
        <v>0</v>
      </c>
      <c r="M73" s="18">
        <f t="shared" si="42"/>
        <v>0</v>
      </c>
      <c r="N73" s="17">
        <f>SUM(N62,N65,N68,N71)</f>
        <v>21</v>
      </c>
      <c r="O73" s="18">
        <f t="shared" si="43"/>
        <v>0.14788732394366197</v>
      </c>
      <c r="P73" s="17">
        <f>SUM(P63,P72)</f>
        <v>12</v>
      </c>
      <c r="Q73" s="18">
        <f t="shared" si="44"/>
        <v>8.4507042253521125E-2</v>
      </c>
      <c r="R73" s="17">
        <f>SUM(R62,R65,R71,R72)</f>
        <v>6</v>
      </c>
      <c r="S73" s="18">
        <f t="shared" si="45"/>
        <v>4.2253521126760563E-2</v>
      </c>
      <c r="T73" s="17">
        <f>T74+T75</f>
        <v>2</v>
      </c>
      <c r="U73" s="18">
        <f t="shared" si="46"/>
        <v>1.4084507042253521E-2</v>
      </c>
      <c r="V73" s="17">
        <f>SUM(V62,V63,V68,V71,V72)</f>
        <v>9</v>
      </c>
      <c r="W73" s="18">
        <f t="shared" si="47"/>
        <v>6.3380281690140844E-2</v>
      </c>
    </row>
    <row r="74" spans="1:23" x14ac:dyDescent="0.25">
      <c r="A74" s="20"/>
      <c r="B74" s="9"/>
      <c r="C74" s="23"/>
      <c r="D74" s="16" t="s">
        <v>24</v>
      </c>
      <c r="E74" s="17">
        <f>SUM(E62,E65,E68,E71)</f>
        <v>92</v>
      </c>
      <c r="F74" s="17">
        <f t="shared" ref="F74:F75" si="48">SUM(F62,F65,F68,F71)</f>
        <v>59</v>
      </c>
      <c r="G74" s="18">
        <f t="shared" si="38"/>
        <v>0.64130434782608692</v>
      </c>
      <c r="H74" s="24">
        <f t="shared" si="39"/>
        <v>24</v>
      </c>
      <c r="I74" s="18">
        <f t="shared" si="40"/>
        <v>0.40677966101694918</v>
      </c>
      <c r="J74" s="24">
        <f t="shared" ref="J74:J75" si="49">SUM(J62,J65,J68,J71)</f>
        <v>35</v>
      </c>
      <c r="K74" s="18">
        <f t="shared" si="41"/>
        <v>0.59322033898305082</v>
      </c>
      <c r="L74" s="17">
        <f>SUM(L62,L65,L68,L71)</f>
        <v>0</v>
      </c>
      <c r="M74" s="18">
        <f t="shared" si="42"/>
        <v>0</v>
      </c>
      <c r="N74" s="17">
        <f>SUM(N62,N65,N68,N71)</f>
        <v>21</v>
      </c>
      <c r="O74" s="18">
        <f t="shared" si="43"/>
        <v>0.22826086956521738</v>
      </c>
      <c r="P74" s="17">
        <f>SUM(P62,P65,P68,P71)</f>
        <v>0</v>
      </c>
      <c r="Q74" s="18">
        <f t="shared" si="44"/>
        <v>0</v>
      </c>
      <c r="R74" s="17">
        <f>SUM(R62,R65,R68,R71)</f>
        <v>5</v>
      </c>
      <c r="S74" s="18">
        <f t="shared" si="45"/>
        <v>5.434782608695652E-2</v>
      </c>
      <c r="T74" s="17">
        <f>SUM(T62,T65,T68,T71)</f>
        <v>0</v>
      </c>
      <c r="U74" s="18">
        <f t="shared" si="46"/>
        <v>0</v>
      </c>
      <c r="V74" s="17">
        <f>SUM(V62,V65,V68,V71)</f>
        <v>7</v>
      </c>
      <c r="W74" s="18">
        <f t="shared" si="47"/>
        <v>7.6086956521739135E-2</v>
      </c>
    </row>
    <row r="75" spans="1:23" x14ac:dyDescent="0.25">
      <c r="A75" s="21"/>
      <c r="B75" s="9"/>
      <c r="C75" s="23"/>
      <c r="D75" s="17" t="s">
        <v>23</v>
      </c>
      <c r="E75" s="17">
        <f>SUM(E63,E66,E69,E72)</f>
        <v>50</v>
      </c>
      <c r="F75" s="17">
        <f t="shared" si="48"/>
        <v>33</v>
      </c>
      <c r="G75" s="18">
        <f t="shared" si="38"/>
        <v>0.66</v>
      </c>
      <c r="H75" s="24">
        <f t="shared" si="39"/>
        <v>16</v>
      </c>
      <c r="I75" s="18">
        <f t="shared" si="40"/>
        <v>0.48484848484848486</v>
      </c>
      <c r="J75" s="24">
        <f t="shared" si="49"/>
        <v>17</v>
      </c>
      <c r="K75" s="18">
        <f t="shared" si="41"/>
        <v>0.51515151515151514</v>
      </c>
      <c r="L75" s="17">
        <f>SUM(L63,L66,L69,L72)</f>
        <v>0</v>
      </c>
      <c r="M75" s="18">
        <f t="shared" si="42"/>
        <v>0</v>
      </c>
      <c r="N75" s="17">
        <f>SUM(N63,N66,N69,N72)</f>
        <v>0</v>
      </c>
      <c r="O75" s="18">
        <f t="shared" si="43"/>
        <v>0</v>
      </c>
      <c r="P75" s="17">
        <f>SUM(P63,P66,P69,P72)</f>
        <v>12</v>
      </c>
      <c r="Q75" s="18">
        <f t="shared" si="44"/>
        <v>0.24</v>
      </c>
      <c r="R75" s="17">
        <f>SUM(R63,R66,R69,R72)</f>
        <v>1</v>
      </c>
      <c r="S75" s="18">
        <f t="shared" si="45"/>
        <v>0.02</v>
      </c>
      <c r="T75" s="17">
        <f>SUM(T63,T66,T69,T72)</f>
        <v>2</v>
      </c>
      <c r="U75" s="18">
        <f t="shared" si="46"/>
        <v>0.04</v>
      </c>
      <c r="V75" s="17">
        <f>SUM(V63,V66,V69,V72)</f>
        <v>2</v>
      </c>
      <c r="W75" s="18">
        <f t="shared" si="47"/>
        <v>0.04</v>
      </c>
    </row>
    <row r="76" spans="1:23" s="2" customFormat="1" ht="15.75" customHeight="1" x14ac:dyDescent="0.25">
      <c r="A76" s="25">
        <v>6</v>
      </c>
      <c r="B76" s="9" t="s">
        <v>15</v>
      </c>
      <c r="C76" s="23" t="s">
        <v>48</v>
      </c>
      <c r="D76" s="16" t="s">
        <v>22</v>
      </c>
      <c r="E76" s="17">
        <f>E77+E78</f>
        <v>66</v>
      </c>
      <c r="F76" s="17">
        <f>F77+F78</f>
        <v>50</v>
      </c>
      <c r="G76" s="18">
        <f t="shared" si="38"/>
        <v>0.75757575757575757</v>
      </c>
      <c r="H76" s="17">
        <f>F76-J76</f>
        <v>10</v>
      </c>
      <c r="I76" s="18">
        <f t="shared" si="40"/>
        <v>0.2</v>
      </c>
      <c r="J76" s="17">
        <f t="shared" ref="J76:V76" si="50">J77+J78</f>
        <v>40</v>
      </c>
      <c r="K76" s="18">
        <f t="shared" si="41"/>
        <v>0.8</v>
      </c>
      <c r="L76" s="17">
        <f t="shared" si="50"/>
        <v>0</v>
      </c>
      <c r="M76" s="18">
        <f t="shared" si="42"/>
        <v>0</v>
      </c>
      <c r="N76" s="17">
        <f t="shared" si="50"/>
        <v>14</v>
      </c>
      <c r="O76" s="18">
        <f t="shared" si="43"/>
        <v>0.21212121212121213</v>
      </c>
      <c r="P76" s="17">
        <f t="shared" si="50"/>
        <v>0</v>
      </c>
      <c r="Q76" s="18">
        <f t="shared" si="44"/>
        <v>0</v>
      </c>
      <c r="R76" s="17">
        <f t="shared" si="50"/>
        <v>1</v>
      </c>
      <c r="S76" s="18">
        <f t="shared" si="45"/>
        <v>1.5151515151515152E-2</v>
      </c>
      <c r="T76" s="17">
        <f t="shared" si="50"/>
        <v>0</v>
      </c>
      <c r="U76" s="18">
        <f t="shared" si="46"/>
        <v>0</v>
      </c>
      <c r="V76" s="17">
        <f t="shared" si="50"/>
        <v>1</v>
      </c>
      <c r="W76" s="18">
        <f t="shared" si="47"/>
        <v>1.5151515151515152E-2</v>
      </c>
    </row>
    <row r="77" spans="1:23" s="2" customFormat="1" x14ac:dyDescent="0.25">
      <c r="A77" s="26"/>
      <c r="B77" s="9"/>
      <c r="C77" s="23"/>
      <c r="D77" s="16" t="s">
        <v>24</v>
      </c>
      <c r="E77" s="17">
        <v>52</v>
      </c>
      <c r="F77" s="17">
        <v>37</v>
      </c>
      <c r="G77" s="18">
        <f t="shared" si="38"/>
        <v>0.71153846153846156</v>
      </c>
      <c r="H77" s="17">
        <f>F77-J77</f>
        <v>8</v>
      </c>
      <c r="I77" s="18">
        <f t="shared" si="40"/>
        <v>0.21621621621621623</v>
      </c>
      <c r="J77" s="17">
        <v>29</v>
      </c>
      <c r="K77" s="18">
        <f t="shared" si="41"/>
        <v>0.78378378378378377</v>
      </c>
      <c r="L77" s="17">
        <v>0</v>
      </c>
      <c r="M77" s="18">
        <f t="shared" si="42"/>
        <v>0</v>
      </c>
      <c r="N77" s="17">
        <v>14</v>
      </c>
      <c r="O77" s="18">
        <f t="shared" si="43"/>
        <v>0.26923076923076922</v>
      </c>
      <c r="P77" s="17">
        <v>0</v>
      </c>
      <c r="Q77" s="18">
        <f t="shared" si="44"/>
        <v>0</v>
      </c>
      <c r="R77" s="17">
        <v>0</v>
      </c>
      <c r="S77" s="18">
        <f t="shared" si="45"/>
        <v>0</v>
      </c>
      <c r="T77" s="17">
        <v>0</v>
      </c>
      <c r="U77" s="18">
        <f t="shared" si="46"/>
        <v>0</v>
      </c>
      <c r="V77" s="17">
        <v>1</v>
      </c>
      <c r="W77" s="18">
        <f t="shared" si="47"/>
        <v>1.9230769230769232E-2</v>
      </c>
    </row>
    <row r="78" spans="1:23" s="2" customFormat="1" x14ac:dyDescent="0.25">
      <c r="A78" s="26"/>
      <c r="B78" s="9"/>
      <c r="C78" s="23"/>
      <c r="D78" s="17" t="s">
        <v>27</v>
      </c>
      <c r="E78" s="17">
        <v>14</v>
      </c>
      <c r="F78" s="17">
        <v>13</v>
      </c>
      <c r="G78" s="18">
        <f t="shared" si="38"/>
        <v>0.9285714285714286</v>
      </c>
      <c r="H78" s="17">
        <f t="shared" ref="H78:H103" si="51">F78-J78</f>
        <v>2</v>
      </c>
      <c r="I78" s="18">
        <f t="shared" si="40"/>
        <v>0.15384615384615385</v>
      </c>
      <c r="J78" s="17">
        <v>11</v>
      </c>
      <c r="K78" s="18">
        <f t="shared" si="41"/>
        <v>0.84615384615384615</v>
      </c>
      <c r="L78" s="17">
        <v>0</v>
      </c>
      <c r="M78" s="18">
        <f t="shared" si="42"/>
        <v>0</v>
      </c>
      <c r="N78" s="17">
        <v>0</v>
      </c>
      <c r="O78" s="18">
        <f t="shared" si="43"/>
        <v>0</v>
      </c>
      <c r="P78" s="17">
        <v>0</v>
      </c>
      <c r="Q78" s="18">
        <f t="shared" si="44"/>
        <v>0</v>
      </c>
      <c r="R78" s="17">
        <v>1</v>
      </c>
      <c r="S78" s="18">
        <f t="shared" si="45"/>
        <v>7.1428571428571425E-2</v>
      </c>
      <c r="T78" s="17">
        <v>0</v>
      </c>
      <c r="U78" s="18">
        <f t="shared" si="46"/>
        <v>0</v>
      </c>
      <c r="V78" s="17">
        <v>0</v>
      </c>
      <c r="W78" s="18">
        <f t="shared" si="47"/>
        <v>0</v>
      </c>
    </row>
    <row r="79" spans="1:23" ht="15" customHeight="1" x14ac:dyDescent="0.25">
      <c r="A79" s="26"/>
      <c r="B79" s="9"/>
      <c r="C79" s="23" t="s">
        <v>49</v>
      </c>
      <c r="D79" s="16" t="s">
        <v>22</v>
      </c>
      <c r="E79" s="17">
        <f>E80+E81</f>
        <v>56</v>
      </c>
      <c r="F79" s="17">
        <f t="shared" ref="F79:V79" si="52">F80+F81</f>
        <v>41</v>
      </c>
      <c r="G79" s="18">
        <f t="shared" si="38"/>
        <v>0.7321428571428571</v>
      </c>
      <c r="H79" s="17">
        <f t="shared" si="51"/>
        <v>19</v>
      </c>
      <c r="I79" s="18">
        <f t="shared" si="40"/>
        <v>0.46341463414634149</v>
      </c>
      <c r="J79" s="17">
        <f>J80+J81</f>
        <v>22</v>
      </c>
      <c r="K79" s="18">
        <f t="shared" si="41"/>
        <v>0.53658536585365857</v>
      </c>
      <c r="L79" s="17">
        <f t="shared" si="52"/>
        <v>0</v>
      </c>
      <c r="M79" s="18">
        <f t="shared" si="42"/>
        <v>0</v>
      </c>
      <c r="N79" s="17">
        <f t="shared" si="52"/>
        <v>11</v>
      </c>
      <c r="O79" s="18">
        <f t="shared" si="43"/>
        <v>0.19642857142857142</v>
      </c>
      <c r="P79" s="17">
        <f t="shared" si="52"/>
        <v>2</v>
      </c>
      <c r="Q79" s="18">
        <f t="shared" si="44"/>
        <v>3.5714285714285712E-2</v>
      </c>
      <c r="R79" s="17">
        <f t="shared" si="52"/>
        <v>0</v>
      </c>
      <c r="S79" s="18">
        <f t="shared" si="45"/>
        <v>0</v>
      </c>
      <c r="T79" s="17">
        <f t="shared" si="52"/>
        <v>0</v>
      </c>
      <c r="U79" s="18">
        <f t="shared" si="46"/>
        <v>0</v>
      </c>
      <c r="V79" s="17">
        <f t="shared" si="52"/>
        <v>2</v>
      </c>
      <c r="W79" s="18">
        <f t="shared" si="47"/>
        <v>3.5714285714285712E-2</v>
      </c>
    </row>
    <row r="80" spans="1:23" x14ac:dyDescent="0.25">
      <c r="A80" s="26"/>
      <c r="B80" s="9"/>
      <c r="C80" s="23"/>
      <c r="D80" s="16" t="s">
        <v>24</v>
      </c>
      <c r="E80" s="17">
        <v>40</v>
      </c>
      <c r="F80" s="17">
        <v>28</v>
      </c>
      <c r="G80" s="18">
        <f t="shared" si="38"/>
        <v>0.7</v>
      </c>
      <c r="H80" s="17">
        <f t="shared" si="51"/>
        <v>13</v>
      </c>
      <c r="I80" s="18">
        <f t="shared" si="40"/>
        <v>0.4642857142857143</v>
      </c>
      <c r="J80" s="17">
        <v>15</v>
      </c>
      <c r="K80" s="18">
        <f t="shared" si="41"/>
        <v>0.5357142857142857</v>
      </c>
      <c r="L80" s="17">
        <v>0</v>
      </c>
      <c r="M80" s="18">
        <f t="shared" si="42"/>
        <v>0</v>
      </c>
      <c r="N80" s="17">
        <v>11</v>
      </c>
      <c r="O80" s="18">
        <f t="shared" si="43"/>
        <v>0.27500000000000002</v>
      </c>
      <c r="P80" s="17">
        <v>0</v>
      </c>
      <c r="Q80" s="18">
        <f t="shared" si="44"/>
        <v>0</v>
      </c>
      <c r="R80" s="17">
        <v>0</v>
      </c>
      <c r="S80" s="18">
        <f t="shared" si="45"/>
        <v>0</v>
      </c>
      <c r="T80" s="17">
        <v>0</v>
      </c>
      <c r="U80" s="18">
        <f t="shared" si="46"/>
        <v>0</v>
      </c>
      <c r="V80" s="17">
        <v>1</v>
      </c>
      <c r="W80" s="18">
        <f t="shared" si="47"/>
        <v>2.5000000000000001E-2</v>
      </c>
    </row>
    <row r="81" spans="1:23" x14ac:dyDescent="0.25">
      <c r="A81" s="26"/>
      <c r="B81" s="9"/>
      <c r="C81" s="23"/>
      <c r="D81" s="17" t="s">
        <v>27</v>
      </c>
      <c r="E81" s="17">
        <v>16</v>
      </c>
      <c r="F81" s="17">
        <v>13</v>
      </c>
      <c r="G81" s="18">
        <f t="shared" si="38"/>
        <v>0.8125</v>
      </c>
      <c r="H81" s="17">
        <f t="shared" si="51"/>
        <v>6</v>
      </c>
      <c r="I81" s="18">
        <f t="shared" si="40"/>
        <v>0.46153846153846156</v>
      </c>
      <c r="J81" s="17">
        <v>7</v>
      </c>
      <c r="K81" s="18">
        <f t="shared" si="41"/>
        <v>0.53846153846153844</v>
      </c>
      <c r="L81" s="17">
        <v>0</v>
      </c>
      <c r="M81" s="18">
        <f t="shared" si="42"/>
        <v>0</v>
      </c>
      <c r="N81" s="17">
        <v>0</v>
      </c>
      <c r="O81" s="18">
        <f t="shared" si="43"/>
        <v>0</v>
      </c>
      <c r="P81" s="17">
        <v>2</v>
      </c>
      <c r="Q81" s="18">
        <f t="shared" si="44"/>
        <v>0.125</v>
      </c>
      <c r="R81" s="17">
        <v>0</v>
      </c>
      <c r="S81" s="18">
        <f t="shared" si="45"/>
        <v>0</v>
      </c>
      <c r="T81" s="17">
        <v>0</v>
      </c>
      <c r="U81" s="18">
        <f t="shared" si="46"/>
        <v>0</v>
      </c>
      <c r="V81" s="17">
        <v>1</v>
      </c>
      <c r="W81" s="18">
        <f t="shared" si="47"/>
        <v>6.25E-2</v>
      </c>
    </row>
    <row r="82" spans="1:23" x14ac:dyDescent="0.25">
      <c r="A82" s="26"/>
      <c r="B82" s="9"/>
      <c r="C82" s="23" t="s">
        <v>50</v>
      </c>
      <c r="D82" s="16" t="s">
        <v>22</v>
      </c>
      <c r="E82" s="17">
        <f>E83+E84</f>
        <v>163</v>
      </c>
      <c r="F82" s="17">
        <f t="shared" ref="F82:V82" si="53">F83+F84</f>
        <v>135</v>
      </c>
      <c r="G82" s="18">
        <f t="shared" si="38"/>
        <v>0.82822085889570551</v>
      </c>
      <c r="H82" s="17">
        <f t="shared" si="51"/>
        <v>51</v>
      </c>
      <c r="I82" s="18">
        <f t="shared" si="40"/>
        <v>0.37777777777777777</v>
      </c>
      <c r="J82" s="17">
        <f>J83+J84</f>
        <v>84</v>
      </c>
      <c r="K82" s="18">
        <f t="shared" si="41"/>
        <v>0.62222222222222223</v>
      </c>
      <c r="L82" s="17">
        <f t="shared" si="53"/>
        <v>1</v>
      </c>
      <c r="M82" s="18">
        <f t="shared" si="42"/>
        <v>6.1349693251533744E-3</v>
      </c>
      <c r="N82" s="17">
        <f t="shared" si="53"/>
        <v>9</v>
      </c>
      <c r="O82" s="18">
        <f t="shared" si="43"/>
        <v>5.5214723926380369E-2</v>
      </c>
      <c r="P82" s="17">
        <f t="shared" si="53"/>
        <v>4</v>
      </c>
      <c r="Q82" s="18">
        <f t="shared" si="44"/>
        <v>2.4539877300613498E-2</v>
      </c>
      <c r="R82" s="17">
        <f t="shared" si="53"/>
        <v>2</v>
      </c>
      <c r="S82" s="18">
        <f t="shared" si="45"/>
        <v>1.2269938650306749E-2</v>
      </c>
      <c r="T82" s="17">
        <f t="shared" si="53"/>
        <v>9</v>
      </c>
      <c r="U82" s="18">
        <f t="shared" si="46"/>
        <v>5.5214723926380369E-2</v>
      </c>
      <c r="V82" s="17">
        <f t="shared" si="53"/>
        <v>3</v>
      </c>
      <c r="W82" s="18">
        <f t="shared" si="47"/>
        <v>1.8404907975460124E-2</v>
      </c>
    </row>
    <row r="83" spans="1:23" x14ac:dyDescent="0.25">
      <c r="A83" s="26"/>
      <c r="B83" s="9"/>
      <c r="C83" s="23"/>
      <c r="D83" s="16" t="s">
        <v>24</v>
      </c>
      <c r="E83" s="17">
        <v>122</v>
      </c>
      <c r="F83" s="17">
        <v>100</v>
      </c>
      <c r="G83" s="18">
        <f t="shared" si="38"/>
        <v>0.81967213114754101</v>
      </c>
      <c r="H83" s="17">
        <f t="shared" si="51"/>
        <v>36</v>
      </c>
      <c r="I83" s="18">
        <f t="shared" si="40"/>
        <v>0.36</v>
      </c>
      <c r="J83" s="17">
        <v>64</v>
      </c>
      <c r="K83" s="18">
        <f t="shared" si="41"/>
        <v>0.64</v>
      </c>
      <c r="L83" s="17">
        <v>1</v>
      </c>
      <c r="M83" s="18">
        <f t="shared" si="42"/>
        <v>8.1967213114754103E-3</v>
      </c>
      <c r="N83" s="17">
        <v>9</v>
      </c>
      <c r="O83" s="18">
        <f t="shared" si="43"/>
        <v>7.3770491803278687E-2</v>
      </c>
      <c r="P83" s="17">
        <v>0</v>
      </c>
      <c r="Q83" s="18">
        <f t="shared" si="44"/>
        <v>0</v>
      </c>
      <c r="R83" s="17">
        <v>2</v>
      </c>
      <c r="S83" s="18">
        <f t="shared" si="45"/>
        <v>1.6393442622950821E-2</v>
      </c>
      <c r="T83" s="17">
        <v>8</v>
      </c>
      <c r="U83" s="18">
        <f t="shared" si="46"/>
        <v>6.5573770491803282E-2</v>
      </c>
      <c r="V83" s="17">
        <v>2</v>
      </c>
      <c r="W83" s="18">
        <f t="shared" si="47"/>
        <v>1.6393442622950821E-2</v>
      </c>
    </row>
    <row r="84" spans="1:23" x14ac:dyDescent="0.25">
      <c r="A84" s="26"/>
      <c r="B84" s="9"/>
      <c r="C84" s="23"/>
      <c r="D84" s="17" t="s">
        <v>27</v>
      </c>
      <c r="E84" s="17">
        <v>41</v>
      </c>
      <c r="F84" s="17">
        <v>35</v>
      </c>
      <c r="G84" s="18">
        <f t="shared" si="38"/>
        <v>0.85365853658536583</v>
      </c>
      <c r="H84" s="17">
        <f t="shared" si="51"/>
        <v>15</v>
      </c>
      <c r="I84" s="18">
        <f t="shared" si="40"/>
        <v>0.42857142857142855</v>
      </c>
      <c r="J84" s="17">
        <v>20</v>
      </c>
      <c r="K84" s="18">
        <f t="shared" si="41"/>
        <v>0.5714285714285714</v>
      </c>
      <c r="L84" s="17">
        <v>0</v>
      </c>
      <c r="M84" s="18">
        <f t="shared" si="42"/>
        <v>0</v>
      </c>
      <c r="N84" s="17">
        <v>0</v>
      </c>
      <c r="O84" s="18">
        <f t="shared" si="43"/>
        <v>0</v>
      </c>
      <c r="P84" s="17">
        <v>4</v>
      </c>
      <c r="Q84" s="18">
        <f t="shared" si="44"/>
        <v>9.7560975609756101E-2</v>
      </c>
      <c r="R84" s="17">
        <v>0</v>
      </c>
      <c r="S84" s="18">
        <f t="shared" si="45"/>
        <v>0</v>
      </c>
      <c r="T84" s="17">
        <v>1</v>
      </c>
      <c r="U84" s="18">
        <f t="shared" si="46"/>
        <v>2.4390243902439025E-2</v>
      </c>
      <c r="V84" s="17">
        <v>1</v>
      </c>
      <c r="W84" s="18">
        <f t="shared" si="47"/>
        <v>2.4390243902439025E-2</v>
      </c>
    </row>
    <row r="85" spans="1:23" s="2" customFormat="1" x14ac:dyDescent="0.25">
      <c r="A85" s="26"/>
      <c r="B85" s="9"/>
      <c r="C85" s="27" t="s">
        <v>35</v>
      </c>
      <c r="D85" s="16" t="s">
        <v>24</v>
      </c>
      <c r="E85" s="17">
        <v>46</v>
      </c>
      <c r="F85" s="17">
        <v>31</v>
      </c>
      <c r="G85" s="18">
        <f t="shared" si="38"/>
        <v>0.67391304347826086</v>
      </c>
      <c r="H85" s="17">
        <f t="shared" si="51"/>
        <v>9</v>
      </c>
      <c r="I85" s="18">
        <f t="shared" si="40"/>
        <v>0.29032258064516131</v>
      </c>
      <c r="J85" s="17">
        <v>22</v>
      </c>
      <c r="K85" s="18">
        <f t="shared" si="41"/>
        <v>0.70967741935483875</v>
      </c>
      <c r="L85" s="17">
        <v>0</v>
      </c>
      <c r="M85" s="18">
        <f t="shared" si="42"/>
        <v>0</v>
      </c>
      <c r="N85" s="17">
        <v>12</v>
      </c>
      <c r="O85" s="18">
        <f t="shared" si="43"/>
        <v>0.2608695652173913</v>
      </c>
      <c r="P85" s="17">
        <v>0</v>
      </c>
      <c r="Q85" s="18">
        <f t="shared" si="44"/>
        <v>0</v>
      </c>
      <c r="R85" s="17">
        <v>0</v>
      </c>
      <c r="S85" s="18">
        <f t="shared" si="45"/>
        <v>0</v>
      </c>
      <c r="T85" s="17">
        <v>2</v>
      </c>
      <c r="U85" s="18">
        <f t="shared" si="46"/>
        <v>4.3478260869565216E-2</v>
      </c>
      <c r="V85" s="17">
        <v>1</v>
      </c>
      <c r="W85" s="18">
        <f t="shared" si="47"/>
        <v>2.1739130434782608E-2</v>
      </c>
    </row>
    <row r="86" spans="1:23" x14ac:dyDescent="0.25">
      <c r="A86" s="26"/>
      <c r="B86" s="9"/>
      <c r="C86" s="27" t="s">
        <v>51</v>
      </c>
      <c r="D86" s="17" t="s">
        <v>27</v>
      </c>
      <c r="E86" s="17">
        <v>13</v>
      </c>
      <c r="F86" s="17">
        <v>12</v>
      </c>
      <c r="G86" s="18">
        <f t="shared" si="38"/>
        <v>0.92307692307692313</v>
      </c>
      <c r="H86" s="17">
        <f t="shared" si="51"/>
        <v>4</v>
      </c>
      <c r="I86" s="18">
        <f t="shared" si="40"/>
        <v>0.33333333333333331</v>
      </c>
      <c r="J86" s="17">
        <v>8</v>
      </c>
      <c r="K86" s="18">
        <f t="shared" si="41"/>
        <v>0.66666666666666663</v>
      </c>
      <c r="L86" s="17">
        <v>0</v>
      </c>
      <c r="M86" s="18">
        <f t="shared" si="42"/>
        <v>0</v>
      </c>
      <c r="N86" s="17">
        <v>0</v>
      </c>
      <c r="O86" s="18">
        <f t="shared" si="43"/>
        <v>0</v>
      </c>
      <c r="P86" s="17">
        <v>1</v>
      </c>
      <c r="Q86" s="18">
        <f t="shared" si="44"/>
        <v>7.6923076923076927E-2</v>
      </c>
      <c r="R86" s="17">
        <v>0</v>
      </c>
      <c r="S86" s="18">
        <f t="shared" si="45"/>
        <v>0</v>
      </c>
      <c r="T86" s="17">
        <v>0</v>
      </c>
      <c r="U86" s="18">
        <f t="shared" si="46"/>
        <v>0</v>
      </c>
      <c r="V86" s="17">
        <v>0</v>
      </c>
      <c r="W86" s="18">
        <f t="shared" si="47"/>
        <v>0</v>
      </c>
    </row>
    <row r="87" spans="1:23" x14ac:dyDescent="0.25">
      <c r="A87" s="26"/>
      <c r="B87" s="9"/>
      <c r="C87" s="23" t="s">
        <v>52</v>
      </c>
      <c r="D87" s="16" t="s">
        <v>22</v>
      </c>
      <c r="E87" s="17">
        <f>E88+E89</f>
        <v>21</v>
      </c>
      <c r="F87" s="17">
        <f t="shared" ref="F87:V87" si="54">F88+F89</f>
        <v>14</v>
      </c>
      <c r="G87" s="18">
        <f t="shared" si="38"/>
        <v>0.66666666666666663</v>
      </c>
      <c r="H87" s="17">
        <f t="shared" si="51"/>
        <v>5</v>
      </c>
      <c r="I87" s="18">
        <f t="shared" si="40"/>
        <v>0.35714285714285715</v>
      </c>
      <c r="J87" s="17">
        <f t="shared" si="54"/>
        <v>9</v>
      </c>
      <c r="K87" s="18">
        <f t="shared" si="41"/>
        <v>0.6428571428571429</v>
      </c>
      <c r="L87" s="17">
        <f t="shared" si="54"/>
        <v>0</v>
      </c>
      <c r="M87" s="18">
        <f t="shared" si="42"/>
        <v>0</v>
      </c>
      <c r="N87" s="17">
        <f t="shared" si="54"/>
        <v>3</v>
      </c>
      <c r="O87" s="18">
        <f t="shared" si="43"/>
        <v>0.14285714285714285</v>
      </c>
      <c r="P87" s="17">
        <f t="shared" si="54"/>
        <v>0</v>
      </c>
      <c r="Q87" s="18">
        <f t="shared" si="44"/>
        <v>0</v>
      </c>
      <c r="R87" s="17">
        <f t="shared" si="54"/>
        <v>2</v>
      </c>
      <c r="S87" s="18">
        <f t="shared" si="45"/>
        <v>9.5238095238095233E-2</v>
      </c>
      <c r="T87" s="17">
        <f t="shared" si="54"/>
        <v>1</v>
      </c>
      <c r="U87" s="18">
        <f t="shared" si="46"/>
        <v>4.7619047619047616E-2</v>
      </c>
      <c r="V87" s="17">
        <f t="shared" si="54"/>
        <v>1</v>
      </c>
      <c r="W87" s="18">
        <f t="shared" si="47"/>
        <v>4.7619047619047616E-2</v>
      </c>
    </row>
    <row r="88" spans="1:23" x14ac:dyDescent="0.25">
      <c r="A88" s="26"/>
      <c r="B88" s="9"/>
      <c r="C88" s="23"/>
      <c r="D88" s="16" t="s">
        <v>24</v>
      </c>
      <c r="E88" s="17">
        <v>9</v>
      </c>
      <c r="F88" s="17">
        <v>5</v>
      </c>
      <c r="G88" s="18">
        <f t="shared" si="38"/>
        <v>0.55555555555555558</v>
      </c>
      <c r="H88" s="17">
        <f t="shared" si="51"/>
        <v>2</v>
      </c>
      <c r="I88" s="18">
        <f t="shared" si="40"/>
        <v>0.4</v>
      </c>
      <c r="J88" s="17">
        <v>3</v>
      </c>
      <c r="K88" s="18">
        <f t="shared" si="41"/>
        <v>0.6</v>
      </c>
      <c r="L88" s="17">
        <v>0</v>
      </c>
      <c r="M88" s="18">
        <f t="shared" si="42"/>
        <v>0</v>
      </c>
      <c r="N88" s="17">
        <v>3</v>
      </c>
      <c r="O88" s="18">
        <f t="shared" si="43"/>
        <v>0.33333333333333331</v>
      </c>
      <c r="P88" s="17">
        <v>0</v>
      </c>
      <c r="Q88" s="18">
        <f t="shared" si="44"/>
        <v>0</v>
      </c>
      <c r="R88" s="17">
        <v>0</v>
      </c>
      <c r="S88" s="18">
        <f t="shared" si="45"/>
        <v>0</v>
      </c>
      <c r="T88" s="17">
        <v>1</v>
      </c>
      <c r="U88" s="18">
        <f t="shared" si="46"/>
        <v>0.1111111111111111</v>
      </c>
      <c r="V88" s="17">
        <v>0</v>
      </c>
      <c r="W88" s="18">
        <f t="shared" si="47"/>
        <v>0</v>
      </c>
    </row>
    <row r="89" spans="1:23" x14ac:dyDescent="0.25">
      <c r="A89" s="26"/>
      <c r="B89" s="9"/>
      <c r="C89" s="23"/>
      <c r="D89" s="17" t="s">
        <v>27</v>
      </c>
      <c r="E89" s="17">
        <v>12</v>
      </c>
      <c r="F89" s="17">
        <v>9</v>
      </c>
      <c r="G89" s="18">
        <f t="shared" si="38"/>
        <v>0.75</v>
      </c>
      <c r="H89" s="17">
        <f t="shared" si="51"/>
        <v>3</v>
      </c>
      <c r="I89" s="18">
        <f t="shared" si="40"/>
        <v>0.33333333333333331</v>
      </c>
      <c r="J89" s="17">
        <v>6</v>
      </c>
      <c r="K89" s="18">
        <f t="shared" si="41"/>
        <v>0.66666666666666663</v>
      </c>
      <c r="L89" s="17">
        <v>0</v>
      </c>
      <c r="M89" s="18">
        <f t="shared" si="42"/>
        <v>0</v>
      </c>
      <c r="N89" s="17">
        <v>0</v>
      </c>
      <c r="O89" s="18">
        <f t="shared" si="43"/>
        <v>0</v>
      </c>
      <c r="P89" s="17">
        <v>0</v>
      </c>
      <c r="Q89" s="18">
        <f t="shared" si="44"/>
        <v>0</v>
      </c>
      <c r="R89" s="17">
        <v>2</v>
      </c>
      <c r="S89" s="18">
        <f t="shared" si="45"/>
        <v>0.16666666666666666</v>
      </c>
      <c r="T89" s="17">
        <v>0</v>
      </c>
      <c r="U89" s="18">
        <f t="shared" si="46"/>
        <v>0</v>
      </c>
      <c r="V89" s="17">
        <v>1</v>
      </c>
      <c r="W89" s="18">
        <f t="shared" si="47"/>
        <v>8.3333333333333329E-2</v>
      </c>
    </row>
    <row r="90" spans="1:23" ht="15" customHeight="1" x14ac:dyDescent="0.25">
      <c r="A90" s="26"/>
      <c r="B90" s="9"/>
      <c r="C90" s="23" t="s">
        <v>53</v>
      </c>
      <c r="D90" s="16" t="s">
        <v>22</v>
      </c>
      <c r="E90" s="17">
        <f>E91+E92</f>
        <v>31</v>
      </c>
      <c r="F90" s="17">
        <f t="shared" ref="F90:V90" si="55">F91+F92</f>
        <v>22</v>
      </c>
      <c r="G90" s="18">
        <f t="shared" si="38"/>
        <v>0.70967741935483875</v>
      </c>
      <c r="H90" s="17">
        <f t="shared" si="51"/>
        <v>8</v>
      </c>
      <c r="I90" s="18">
        <f t="shared" si="40"/>
        <v>0.36363636363636365</v>
      </c>
      <c r="J90" s="17">
        <f t="shared" si="55"/>
        <v>14</v>
      </c>
      <c r="K90" s="18">
        <f t="shared" si="41"/>
        <v>0.63636363636363635</v>
      </c>
      <c r="L90" s="17">
        <f t="shared" si="55"/>
        <v>0</v>
      </c>
      <c r="M90" s="18">
        <f t="shared" si="42"/>
        <v>0</v>
      </c>
      <c r="N90" s="17">
        <f t="shared" si="55"/>
        <v>5</v>
      </c>
      <c r="O90" s="18">
        <f t="shared" si="43"/>
        <v>0.16129032258064516</v>
      </c>
      <c r="P90" s="17">
        <f t="shared" si="55"/>
        <v>0</v>
      </c>
      <c r="Q90" s="18">
        <f t="shared" si="44"/>
        <v>0</v>
      </c>
      <c r="R90" s="17">
        <f t="shared" si="55"/>
        <v>2</v>
      </c>
      <c r="S90" s="18">
        <f t="shared" si="45"/>
        <v>6.4516129032258063E-2</v>
      </c>
      <c r="T90" s="17">
        <f t="shared" si="55"/>
        <v>1</v>
      </c>
      <c r="U90" s="18">
        <f t="shared" si="46"/>
        <v>3.2258064516129031E-2</v>
      </c>
      <c r="V90" s="17">
        <f t="shared" si="55"/>
        <v>1</v>
      </c>
      <c r="W90" s="18">
        <f t="shared" si="47"/>
        <v>3.2258064516129031E-2</v>
      </c>
    </row>
    <row r="91" spans="1:23" x14ac:dyDescent="0.25">
      <c r="A91" s="26"/>
      <c r="B91" s="9"/>
      <c r="C91" s="23"/>
      <c r="D91" s="16" t="s">
        <v>24</v>
      </c>
      <c r="E91" s="17">
        <v>21</v>
      </c>
      <c r="F91" s="17">
        <v>13</v>
      </c>
      <c r="G91" s="18">
        <f t="shared" si="38"/>
        <v>0.61904761904761907</v>
      </c>
      <c r="H91" s="17">
        <f t="shared" si="51"/>
        <v>5</v>
      </c>
      <c r="I91" s="18">
        <f t="shared" si="40"/>
        <v>0.38461538461538464</v>
      </c>
      <c r="J91" s="17">
        <v>8</v>
      </c>
      <c r="K91" s="18">
        <f t="shared" si="41"/>
        <v>0.61538461538461542</v>
      </c>
      <c r="L91" s="17">
        <v>0</v>
      </c>
      <c r="M91" s="18">
        <f t="shared" si="42"/>
        <v>0</v>
      </c>
      <c r="N91" s="17">
        <v>5</v>
      </c>
      <c r="O91" s="18">
        <f t="shared" si="43"/>
        <v>0.23809523809523808</v>
      </c>
      <c r="P91" s="17">
        <v>0</v>
      </c>
      <c r="Q91" s="18">
        <f t="shared" si="44"/>
        <v>0</v>
      </c>
      <c r="R91" s="17">
        <v>1</v>
      </c>
      <c r="S91" s="18">
        <f t="shared" si="45"/>
        <v>4.7619047619047616E-2</v>
      </c>
      <c r="T91" s="17">
        <v>1</v>
      </c>
      <c r="U91" s="18">
        <f t="shared" si="46"/>
        <v>4.7619047619047616E-2</v>
      </c>
      <c r="V91" s="17">
        <v>1</v>
      </c>
      <c r="W91" s="18">
        <f t="shared" si="47"/>
        <v>4.7619047619047616E-2</v>
      </c>
    </row>
    <row r="92" spans="1:23" x14ac:dyDescent="0.25">
      <c r="A92" s="26"/>
      <c r="B92" s="9"/>
      <c r="C92" s="23"/>
      <c r="D92" s="17" t="s">
        <v>27</v>
      </c>
      <c r="E92" s="17">
        <v>10</v>
      </c>
      <c r="F92" s="17">
        <v>9</v>
      </c>
      <c r="G92" s="18">
        <f t="shared" si="38"/>
        <v>0.9</v>
      </c>
      <c r="H92" s="17">
        <f t="shared" si="51"/>
        <v>3</v>
      </c>
      <c r="I92" s="18">
        <f t="shared" si="40"/>
        <v>0.33333333333333331</v>
      </c>
      <c r="J92" s="17">
        <v>6</v>
      </c>
      <c r="K92" s="18">
        <f t="shared" si="41"/>
        <v>0.66666666666666663</v>
      </c>
      <c r="L92" s="17">
        <v>0</v>
      </c>
      <c r="M92" s="18">
        <f t="shared" si="42"/>
        <v>0</v>
      </c>
      <c r="N92" s="17">
        <v>0</v>
      </c>
      <c r="O92" s="18">
        <f t="shared" si="43"/>
        <v>0</v>
      </c>
      <c r="P92" s="17">
        <v>0</v>
      </c>
      <c r="Q92" s="18">
        <f t="shared" si="44"/>
        <v>0</v>
      </c>
      <c r="R92" s="17">
        <v>1</v>
      </c>
      <c r="S92" s="18">
        <f t="shared" si="45"/>
        <v>0.1</v>
      </c>
      <c r="T92" s="17">
        <v>0</v>
      </c>
      <c r="U92" s="18">
        <f t="shared" si="46"/>
        <v>0</v>
      </c>
      <c r="V92" s="17">
        <v>0</v>
      </c>
      <c r="W92" s="18">
        <f t="shared" si="47"/>
        <v>0</v>
      </c>
    </row>
    <row r="93" spans="1:23" x14ac:dyDescent="0.25">
      <c r="A93" s="26"/>
      <c r="B93" s="9"/>
      <c r="C93" s="27" t="s">
        <v>54</v>
      </c>
      <c r="D93" s="17" t="s">
        <v>27</v>
      </c>
      <c r="E93" s="17">
        <v>23</v>
      </c>
      <c r="F93" s="17">
        <v>20</v>
      </c>
      <c r="G93" s="18">
        <f t="shared" si="38"/>
        <v>0.86956521739130432</v>
      </c>
      <c r="H93" s="17">
        <f t="shared" si="51"/>
        <v>9</v>
      </c>
      <c r="I93" s="18">
        <f t="shared" si="40"/>
        <v>0.45</v>
      </c>
      <c r="J93" s="17">
        <v>11</v>
      </c>
      <c r="K93" s="18">
        <f t="shared" si="41"/>
        <v>0.55000000000000004</v>
      </c>
      <c r="L93" s="17">
        <v>0</v>
      </c>
      <c r="M93" s="18">
        <f t="shared" si="42"/>
        <v>0</v>
      </c>
      <c r="N93" s="17">
        <v>0</v>
      </c>
      <c r="O93" s="18">
        <f t="shared" si="43"/>
        <v>0</v>
      </c>
      <c r="P93" s="17">
        <v>1</v>
      </c>
      <c r="Q93" s="18">
        <f t="shared" si="44"/>
        <v>4.3478260869565216E-2</v>
      </c>
      <c r="R93" s="17">
        <v>1</v>
      </c>
      <c r="S93" s="18">
        <f t="shared" si="45"/>
        <v>4.3478260869565216E-2</v>
      </c>
      <c r="T93" s="17">
        <v>1</v>
      </c>
      <c r="U93" s="18">
        <f t="shared" si="46"/>
        <v>4.3478260869565216E-2</v>
      </c>
      <c r="V93" s="17">
        <v>0</v>
      </c>
      <c r="W93" s="18">
        <f t="shared" si="47"/>
        <v>0</v>
      </c>
    </row>
    <row r="94" spans="1:23" s="2" customFormat="1" x14ac:dyDescent="0.25">
      <c r="A94" s="26"/>
      <c r="B94" s="9"/>
      <c r="C94" s="23" t="s">
        <v>55</v>
      </c>
      <c r="D94" s="16" t="s">
        <v>22</v>
      </c>
      <c r="E94" s="17">
        <f>E95+E96</f>
        <v>347</v>
      </c>
      <c r="F94" s="17">
        <f t="shared" ref="F94:V94" si="56">F95+F96</f>
        <v>173</v>
      </c>
      <c r="G94" s="18">
        <f t="shared" si="38"/>
        <v>0.49855907780979825</v>
      </c>
      <c r="H94" s="17">
        <f t="shared" si="51"/>
        <v>59</v>
      </c>
      <c r="I94" s="18">
        <f t="shared" si="40"/>
        <v>0.34104046242774566</v>
      </c>
      <c r="J94" s="17">
        <f t="shared" si="56"/>
        <v>114</v>
      </c>
      <c r="K94" s="18">
        <f t="shared" si="41"/>
        <v>0.65895953757225434</v>
      </c>
      <c r="L94" s="17">
        <f t="shared" si="56"/>
        <v>0</v>
      </c>
      <c r="M94" s="18">
        <f t="shared" si="42"/>
        <v>0</v>
      </c>
      <c r="N94" s="17">
        <f t="shared" si="56"/>
        <v>141</v>
      </c>
      <c r="O94" s="18">
        <f t="shared" si="43"/>
        <v>0.40634005763688763</v>
      </c>
      <c r="P94" s="17">
        <f t="shared" si="56"/>
        <v>6</v>
      </c>
      <c r="Q94" s="18">
        <f t="shared" si="44"/>
        <v>1.7291066282420751E-2</v>
      </c>
      <c r="R94" s="17">
        <f t="shared" si="56"/>
        <v>13</v>
      </c>
      <c r="S94" s="18">
        <f t="shared" si="45"/>
        <v>3.7463976945244955E-2</v>
      </c>
      <c r="T94" s="17">
        <f t="shared" si="56"/>
        <v>6</v>
      </c>
      <c r="U94" s="18">
        <f t="shared" si="46"/>
        <v>1.7291066282420751E-2</v>
      </c>
      <c r="V94" s="17">
        <f t="shared" si="56"/>
        <v>8</v>
      </c>
      <c r="W94" s="18">
        <f t="shared" si="47"/>
        <v>2.3054755043227664E-2</v>
      </c>
    </row>
    <row r="95" spans="1:23" s="2" customFormat="1" x14ac:dyDescent="0.25">
      <c r="A95" s="26"/>
      <c r="B95" s="9"/>
      <c r="C95" s="23"/>
      <c r="D95" s="16" t="s">
        <v>24</v>
      </c>
      <c r="E95" s="17">
        <v>313</v>
      </c>
      <c r="F95" s="17">
        <v>150</v>
      </c>
      <c r="G95" s="18">
        <f t="shared" si="38"/>
        <v>0.47923322683706071</v>
      </c>
      <c r="H95" s="17">
        <v>54</v>
      </c>
      <c r="I95" s="18">
        <f t="shared" si="40"/>
        <v>0.36</v>
      </c>
      <c r="J95" s="17">
        <v>96</v>
      </c>
      <c r="K95" s="18">
        <f t="shared" si="41"/>
        <v>0.64</v>
      </c>
      <c r="L95" s="17">
        <v>0</v>
      </c>
      <c r="M95" s="18">
        <f t="shared" si="42"/>
        <v>0</v>
      </c>
      <c r="N95" s="17">
        <v>141</v>
      </c>
      <c r="O95" s="18">
        <f t="shared" si="43"/>
        <v>0.45047923322683708</v>
      </c>
      <c r="P95" s="17">
        <v>0</v>
      </c>
      <c r="Q95" s="18">
        <f t="shared" si="44"/>
        <v>0</v>
      </c>
      <c r="R95" s="17">
        <v>12</v>
      </c>
      <c r="S95" s="18">
        <f t="shared" si="45"/>
        <v>3.8338658146964855E-2</v>
      </c>
      <c r="T95" s="17">
        <v>3</v>
      </c>
      <c r="U95" s="18">
        <f t="shared" si="46"/>
        <v>9.5846645367412137E-3</v>
      </c>
      <c r="V95" s="17">
        <v>7</v>
      </c>
      <c r="W95" s="18">
        <f t="shared" si="47"/>
        <v>2.2364217252396165E-2</v>
      </c>
    </row>
    <row r="96" spans="1:23" s="2" customFormat="1" x14ac:dyDescent="0.25">
      <c r="A96" s="26"/>
      <c r="B96" s="9"/>
      <c r="C96" s="23"/>
      <c r="D96" s="17" t="s">
        <v>27</v>
      </c>
      <c r="E96" s="17">
        <v>34</v>
      </c>
      <c r="F96" s="17">
        <v>23</v>
      </c>
      <c r="G96" s="18">
        <f t="shared" si="38"/>
        <v>0.67647058823529416</v>
      </c>
      <c r="H96" s="17">
        <v>6</v>
      </c>
      <c r="I96" s="18">
        <f t="shared" si="40"/>
        <v>0.2608695652173913</v>
      </c>
      <c r="J96" s="17">
        <v>18</v>
      </c>
      <c r="K96" s="18">
        <f t="shared" si="41"/>
        <v>0.78260869565217395</v>
      </c>
      <c r="L96" s="17">
        <v>0</v>
      </c>
      <c r="M96" s="18">
        <f t="shared" si="42"/>
        <v>0</v>
      </c>
      <c r="N96" s="17">
        <v>0</v>
      </c>
      <c r="O96" s="18">
        <f t="shared" si="43"/>
        <v>0</v>
      </c>
      <c r="P96" s="17">
        <v>6</v>
      </c>
      <c r="Q96" s="18">
        <f t="shared" si="44"/>
        <v>0.17647058823529413</v>
      </c>
      <c r="R96" s="17">
        <v>1</v>
      </c>
      <c r="S96" s="18">
        <f t="shared" si="45"/>
        <v>2.9411764705882353E-2</v>
      </c>
      <c r="T96" s="17">
        <v>3</v>
      </c>
      <c r="U96" s="18">
        <f t="shared" si="46"/>
        <v>8.8235294117647065E-2</v>
      </c>
      <c r="V96" s="17">
        <v>1</v>
      </c>
      <c r="W96" s="18">
        <f t="shared" si="47"/>
        <v>2.9411764705882353E-2</v>
      </c>
    </row>
    <row r="97" spans="1:23" x14ac:dyDescent="0.25">
      <c r="A97" s="26"/>
      <c r="B97" s="9"/>
      <c r="C97" s="27" t="s">
        <v>56</v>
      </c>
      <c r="D97" s="16" t="s">
        <v>24</v>
      </c>
      <c r="E97" s="17">
        <v>10</v>
      </c>
      <c r="F97" s="17">
        <v>6</v>
      </c>
      <c r="G97" s="18">
        <f t="shared" si="38"/>
        <v>0.6</v>
      </c>
      <c r="H97" s="17">
        <f t="shared" si="51"/>
        <v>2</v>
      </c>
      <c r="I97" s="18">
        <f t="shared" si="40"/>
        <v>0.33333333333333331</v>
      </c>
      <c r="J97" s="17">
        <v>4</v>
      </c>
      <c r="K97" s="18">
        <f t="shared" si="41"/>
        <v>0.66666666666666663</v>
      </c>
      <c r="L97" s="17">
        <v>0</v>
      </c>
      <c r="M97" s="18">
        <f t="shared" si="42"/>
        <v>0</v>
      </c>
      <c r="N97" s="17">
        <v>4</v>
      </c>
      <c r="O97" s="18">
        <f t="shared" si="43"/>
        <v>0.4</v>
      </c>
      <c r="P97" s="17">
        <v>0</v>
      </c>
      <c r="Q97" s="18">
        <f t="shared" si="44"/>
        <v>0</v>
      </c>
      <c r="R97" s="17">
        <v>0</v>
      </c>
      <c r="S97" s="18">
        <f t="shared" si="45"/>
        <v>0</v>
      </c>
      <c r="T97" s="17">
        <v>0</v>
      </c>
      <c r="U97" s="18">
        <f t="shared" si="46"/>
        <v>0</v>
      </c>
      <c r="V97" s="17">
        <v>0</v>
      </c>
      <c r="W97" s="18">
        <f t="shared" si="47"/>
        <v>0</v>
      </c>
    </row>
    <row r="98" spans="1:23" x14ac:dyDescent="0.25">
      <c r="A98" s="26"/>
      <c r="B98" s="9"/>
      <c r="C98" s="27" t="s">
        <v>57</v>
      </c>
      <c r="D98" s="17" t="s">
        <v>58</v>
      </c>
      <c r="E98" s="17">
        <v>50</v>
      </c>
      <c r="F98" s="17">
        <v>37</v>
      </c>
      <c r="G98" s="18">
        <f t="shared" si="38"/>
        <v>0.74</v>
      </c>
      <c r="H98" s="17">
        <f t="shared" si="51"/>
        <v>14</v>
      </c>
      <c r="I98" s="18">
        <f t="shared" si="40"/>
        <v>0.3783783783783784</v>
      </c>
      <c r="J98" s="17">
        <v>23</v>
      </c>
      <c r="K98" s="18">
        <f t="shared" si="41"/>
        <v>0.6216216216216216</v>
      </c>
      <c r="L98" s="17">
        <v>1</v>
      </c>
      <c r="M98" s="18">
        <f t="shared" si="42"/>
        <v>0.02</v>
      </c>
      <c r="N98" s="17">
        <v>3</v>
      </c>
      <c r="O98" s="18">
        <f t="shared" si="43"/>
        <v>0.06</v>
      </c>
      <c r="P98" s="17">
        <v>0</v>
      </c>
      <c r="Q98" s="18">
        <f t="shared" si="44"/>
        <v>0</v>
      </c>
      <c r="R98" s="17">
        <v>0</v>
      </c>
      <c r="S98" s="18">
        <f t="shared" si="45"/>
        <v>0</v>
      </c>
      <c r="T98" s="17">
        <v>7</v>
      </c>
      <c r="U98" s="18">
        <f t="shared" si="46"/>
        <v>0.14000000000000001</v>
      </c>
      <c r="V98" s="17">
        <v>2</v>
      </c>
      <c r="W98" s="18">
        <f t="shared" si="47"/>
        <v>0.04</v>
      </c>
    </row>
    <row r="99" spans="1:23" x14ac:dyDescent="0.25">
      <c r="A99" s="26"/>
      <c r="B99" s="9"/>
      <c r="C99" s="27" t="s">
        <v>38</v>
      </c>
      <c r="D99" s="17" t="s">
        <v>24</v>
      </c>
      <c r="E99" s="17">
        <v>14</v>
      </c>
      <c r="F99" s="17">
        <v>9</v>
      </c>
      <c r="G99" s="18">
        <f t="shared" si="38"/>
        <v>0.6428571428571429</v>
      </c>
      <c r="H99" s="17">
        <f t="shared" si="51"/>
        <v>3</v>
      </c>
      <c r="I99" s="18">
        <f t="shared" si="40"/>
        <v>0.33333333333333331</v>
      </c>
      <c r="J99" s="17">
        <v>6</v>
      </c>
      <c r="K99" s="18">
        <f t="shared" si="41"/>
        <v>0.66666666666666663</v>
      </c>
      <c r="L99" s="17">
        <v>0</v>
      </c>
      <c r="M99" s="18">
        <f t="shared" si="42"/>
        <v>0</v>
      </c>
      <c r="N99" s="17">
        <v>4</v>
      </c>
      <c r="O99" s="18">
        <f t="shared" si="43"/>
        <v>0.2857142857142857</v>
      </c>
      <c r="P99" s="17">
        <v>0</v>
      </c>
      <c r="Q99" s="18">
        <f t="shared" si="44"/>
        <v>0</v>
      </c>
      <c r="R99" s="17">
        <v>0</v>
      </c>
      <c r="S99" s="18">
        <f t="shared" si="45"/>
        <v>0</v>
      </c>
      <c r="T99" s="17">
        <v>1</v>
      </c>
      <c r="U99" s="18">
        <f t="shared" si="46"/>
        <v>7.1428571428571425E-2</v>
      </c>
      <c r="V99" s="17">
        <v>0</v>
      </c>
      <c r="W99" s="18">
        <f t="shared" si="47"/>
        <v>0</v>
      </c>
    </row>
    <row r="100" spans="1:23" x14ac:dyDescent="0.25">
      <c r="A100" s="26"/>
      <c r="B100" s="9"/>
      <c r="C100" s="22" t="s">
        <v>94</v>
      </c>
      <c r="D100" s="16" t="s">
        <v>22</v>
      </c>
      <c r="E100" s="17">
        <f>E101+E102+E103</f>
        <v>840</v>
      </c>
      <c r="F100" s="17">
        <f t="shared" ref="F100:V100" si="57">F101+F102+F103</f>
        <v>550</v>
      </c>
      <c r="G100" s="18">
        <f t="shared" si="38"/>
        <v>0.65476190476190477</v>
      </c>
      <c r="H100" s="17">
        <f t="shared" si="51"/>
        <v>193</v>
      </c>
      <c r="I100" s="18">
        <f t="shared" si="40"/>
        <v>0.35090909090909089</v>
      </c>
      <c r="J100" s="17">
        <f t="shared" si="57"/>
        <v>357</v>
      </c>
      <c r="K100" s="18">
        <f t="shared" si="41"/>
        <v>0.64909090909090905</v>
      </c>
      <c r="L100" s="17">
        <f t="shared" si="57"/>
        <v>2</v>
      </c>
      <c r="M100" s="18">
        <f t="shared" si="42"/>
        <v>2.3809523809523812E-3</v>
      </c>
      <c r="N100" s="17">
        <f t="shared" si="57"/>
        <v>206</v>
      </c>
      <c r="O100" s="18">
        <f t="shared" si="43"/>
        <v>0.24523809523809523</v>
      </c>
      <c r="P100" s="17">
        <f t="shared" si="57"/>
        <v>14</v>
      </c>
      <c r="Q100" s="18">
        <f t="shared" si="44"/>
        <v>1.6666666666666666E-2</v>
      </c>
      <c r="R100" s="17">
        <f t="shared" si="57"/>
        <v>21</v>
      </c>
      <c r="S100" s="18">
        <f t="shared" si="45"/>
        <v>2.5000000000000001E-2</v>
      </c>
      <c r="T100" s="17">
        <f t="shared" si="57"/>
        <v>28</v>
      </c>
      <c r="U100" s="18">
        <f t="shared" si="46"/>
        <v>3.3333333333333333E-2</v>
      </c>
      <c r="V100" s="17">
        <f t="shared" si="57"/>
        <v>19</v>
      </c>
      <c r="W100" s="18">
        <f t="shared" si="47"/>
        <v>2.2619047619047618E-2</v>
      </c>
    </row>
    <row r="101" spans="1:23" s="2" customFormat="1" x14ac:dyDescent="0.25">
      <c r="A101" s="26"/>
      <c r="B101" s="9"/>
      <c r="C101" s="22"/>
      <c r="D101" s="16" t="s">
        <v>24</v>
      </c>
      <c r="E101" s="17">
        <f>SUM(E77,E80,E83,E85,E88,E91,E95,E97,E99)</f>
        <v>627</v>
      </c>
      <c r="F101" s="17">
        <f t="shared" ref="F101:V101" si="58">SUM(F77,F80,F83,F85,F88,F91,F95,F97,F99)</f>
        <v>379</v>
      </c>
      <c r="G101" s="18">
        <f t="shared" si="38"/>
        <v>0.6044657097288676</v>
      </c>
      <c r="H101" s="17">
        <f t="shared" si="51"/>
        <v>132</v>
      </c>
      <c r="I101" s="18">
        <f t="shared" si="40"/>
        <v>0.34828496042216361</v>
      </c>
      <c r="J101" s="17">
        <f t="shared" si="58"/>
        <v>247</v>
      </c>
      <c r="K101" s="18">
        <f t="shared" si="41"/>
        <v>0.65171503957783639</v>
      </c>
      <c r="L101" s="17">
        <f t="shared" si="58"/>
        <v>1</v>
      </c>
      <c r="M101" s="18">
        <f t="shared" si="42"/>
        <v>1.594896331738437E-3</v>
      </c>
      <c r="N101" s="17">
        <f t="shared" si="58"/>
        <v>203</v>
      </c>
      <c r="O101" s="18">
        <f t="shared" si="43"/>
        <v>0.3237639553429027</v>
      </c>
      <c r="P101" s="17">
        <f t="shared" si="58"/>
        <v>0</v>
      </c>
      <c r="Q101" s="18">
        <f t="shared" si="44"/>
        <v>0</v>
      </c>
      <c r="R101" s="17">
        <f t="shared" si="58"/>
        <v>15</v>
      </c>
      <c r="S101" s="18">
        <f t="shared" si="45"/>
        <v>2.3923444976076555E-2</v>
      </c>
      <c r="T101" s="17">
        <f t="shared" si="58"/>
        <v>16</v>
      </c>
      <c r="U101" s="18">
        <f t="shared" si="46"/>
        <v>2.5518341307814992E-2</v>
      </c>
      <c r="V101" s="17">
        <f t="shared" si="58"/>
        <v>13</v>
      </c>
      <c r="W101" s="18">
        <f t="shared" si="47"/>
        <v>2.0733652312599681E-2</v>
      </c>
    </row>
    <row r="102" spans="1:23" x14ac:dyDescent="0.25">
      <c r="A102" s="26"/>
      <c r="B102" s="9"/>
      <c r="C102" s="22"/>
      <c r="D102" s="17" t="s">
        <v>27</v>
      </c>
      <c r="E102" s="17">
        <f>SUM(E78,E81,E84,E86,E89,E92,E93,E96)</f>
        <v>163</v>
      </c>
      <c r="F102" s="17">
        <f t="shared" ref="F102:V102" si="59">SUM(F78,F81,F84,F86,F89,F92,F93,F96)</f>
        <v>134</v>
      </c>
      <c r="G102" s="18">
        <f t="shared" si="38"/>
        <v>0.82208588957055218</v>
      </c>
      <c r="H102" s="17">
        <f t="shared" si="51"/>
        <v>47</v>
      </c>
      <c r="I102" s="18">
        <f t="shared" si="40"/>
        <v>0.35074626865671643</v>
      </c>
      <c r="J102" s="17">
        <f t="shared" si="59"/>
        <v>87</v>
      </c>
      <c r="K102" s="18">
        <f t="shared" si="41"/>
        <v>0.64925373134328357</v>
      </c>
      <c r="L102" s="17">
        <f t="shared" si="59"/>
        <v>0</v>
      </c>
      <c r="M102" s="18">
        <f t="shared" si="42"/>
        <v>0</v>
      </c>
      <c r="N102" s="17">
        <f t="shared" si="59"/>
        <v>0</v>
      </c>
      <c r="O102" s="18">
        <f t="shared" si="43"/>
        <v>0</v>
      </c>
      <c r="P102" s="17">
        <f t="shared" si="59"/>
        <v>14</v>
      </c>
      <c r="Q102" s="18">
        <f t="shared" si="44"/>
        <v>8.5889570552147243E-2</v>
      </c>
      <c r="R102" s="17">
        <f t="shared" si="59"/>
        <v>6</v>
      </c>
      <c r="S102" s="18">
        <f t="shared" si="45"/>
        <v>3.6809815950920248E-2</v>
      </c>
      <c r="T102" s="17">
        <f t="shared" si="59"/>
        <v>5</v>
      </c>
      <c r="U102" s="18">
        <f t="shared" si="46"/>
        <v>3.0674846625766871E-2</v>
      </c>
      <c r="V102" s="17">
        <f t="shared" si="59"/>
        <v>4</v>
      </c>
      <c r="W102" s="18">
        <f t="shared" si="47"/>
        <v>2.4539877300613498E-2</v>
      </c>
    </row>
    <row r="103" spans="1:23" x14ac:dyDescent="0.25">
      <c r="A103" s="28"/>
      <c r="B103" s="9"/>
      <c r="C103" s="22"/>
      <c r="D103" s="17" t="s">
        <v>58</v>
      </c>
      <c r="E103" s="17">
        <f>SUM(E98)</f>
        <v>50</v>
      </c>
      <c r="F103" s="17">
        <f t="shared" ref="F103:V103" si="60">SUM(F98)</f>
        <v>37</v>
      </c>
      <c r="G103" s="18">
        <f t="shared" si="38"/>
        <v>0.74</v>
      </c>
      <c r="H103" s="17">
        <f t="shared" si="51"/>
        <v>14</v>
      </c>
      <c r="I103" s="18">
        <f t="shared" si="40"/>
        <v>0.3783783783783784</v>
      </c>
      <c r="J103" s="17">
        <f t="shared" si="60"/>
        <v>23</v>
      </c>
      <c r="K103" s="18">
        <f t="shared" si="41"/>
        <v>0.6216216216216216</v>
      </c>
      <c r="L103" s="17">
        <f t="shared" si="60"/>
        <v>1</v>
      </c>
      <c r="M103" s="18">
        <f t="shared" si="42"/>
        <v>0.02</v>
      </c>
      <c r="N103" s="17">
        <f t="shared" si="60"/>
        <v>3</v>
      </c>
      <c r="O103" s="18">
        <f t="shared" si="43"/>
        <v>0.06</v>
      </c>
      <c r="P103" s="17">
        <f t="shared" si="60"/>
        <v>0</v>
      </c>
      <c r="Q103" s="18">
        <f t="shared" si="44"/>
        <v>0</v>
      </c>
      <c r="R103" s="17">
        <f t="shared" si="60"/>
        <v>0</v>
      </c>
      <c r="S103" s="18">
        <f t="shared" si="45"/>
        <v>0</v>
      </c>
      <c r="T103" s="17">
        <f t="shared" si="60"/>
        <v>7</v>
      </c>
      <c r="U103" s="18">
        <f t="shared" si="46"/>
        <v>0.14000000000000001</v>
      </c>
      <c r="V103" s="17">
        <f t="shared" si="60"/>
        <v>2</v>
      </c>
      <c r="W103" s="18">
        <f t="shared" si="47"/>
        <v>0.04</v>
      </c>
    </row>
    <row r="104" spans="1:23" x14ac:dyDescent="0.25">
      <c r="A104" s="14">
        <v>7</v>
      </c>
      <c r="B104" s="9" t="s">
        <v>16</v>
      </c>
      <c r="C104" s="22" t="s">
        <v>59</v>
      </c>
      <c r="D104" s="16" t="s">
        <v>22</v>
      </c>
      <c r="E104" s="17">
        <f>E105+E106</f>
        <v>72</v>
      </c>
      <c r="F104" s="17">
        <f>F105+F106</f>
        <v>58</v>
      </c>
      <c r="G104" s="18">
        <f t="shared" ref="G104:G128" si="61">F104/E104</f>
        <v>0.80555555555555558</v>
      </c>
      <c r="H104" s="24">
        <f>F104-J104</f>
        <v>5</v>
      </c>
      <c r="I104" s="18">
        <f>H104/F104</f>
        <v>8.6206896551724144E-2</v>
      </c>
      <c r="J104" s="24">
        <f>J105+J106</f>
        <v>53</v>
      </c>
      <c r="K104" s="18">
        <f>J104/F104</f>
        <v>0.91379310344827591</v>
      </c>
      <c r="L104" s="17">
        <f>L105+L106</f>
        <v>0</v>
      </c>
      <c r="M104" s="18">
        <f t="shared" ref="M104:M128" si="62">L104/E104</f>
        <v>0</v>
      </c>
      <c r="N104" s="17">
        <f>N105+N106</f>
        <v>9</v>
      </c>
      <c r="O104" s="18">
        <f t="shared" ref="O104:O128" si="63">N104/E104</f>
        <v>0.125</v>
      </c>
      <c r="P104" s="17">
        <f>P105+P106</f>
        <v>2</v>
      </c>
      <c r="Q104" s="18">
        <f t="shared" ref="Q104:Q128" si="64">P104/E104</f>
        <v>2.7777777777777776E-2</v>
      </c>
      <c r="R104" s="17">
        <f>R105+R106</f>
        <v>2</v>
      </c>
      <c r="S104" s="18">
        <f t="shared" ref="S104:S128" si="65">R104/E104</f>
        <v>2.7777777777777776E-2</v>
      </c>
      <c r="T104" s="17">
        <f>T105+T106</f>
        <v>0</v>
      </c>
      <c r="U104" s="18">
        <f t="shared" ref="U104:U128" si="66">T104/E104</f>
        <v>0</v>
      </c>
      <c r="V104" s="17">
        <f>V105+V106</f>
        <v>1</v>
      </c>
      <c r="W104" s="18">
        <f t="shared" ref="W104:W128" si="67">V104/E104</f>
        <v>1.3888888888888888E-2</v>
      </c>
    </row>
    <row r="105" spans="1:23" x14ac:dyDescent="0.25">
      <c r="A105" s="20"/>
      <c r="B105" s="9"/>
      <c r="C105" s="22"/>
      <c r="D105" s="16" t="s">
        <v>24</v>
      </c>
      <c r="E105" s="17">
        <v>37</v>
      </c>
      <c r="F105" s="17">
        <v>26</v>
      </c>
      <c r="G105" s="18">
        <f t="shared" si="61"/>
        <v>0.70270270270270274</v>
      </c>
      <c r="H105" s="24">
        <f t="shared" ref="H105:H115" si="68">F105-J105</f>
        <v>3</v>
      </c>
      <c r="I105" s="18">
        <f t="shared" ref="I105:I115" si="69">H105/F105</f>
        <v>0.11538461538461539</v>
      </c>
      <c r="J105" s="24">
        <v>23</v>
      </c>
      <c r="K105" s="18">
        <f t="shared" ref="K105:K115" si="70">J105/F105</f>
        <v>0.88461538461538458</v>
      </c>
      <c r="L105" s="17">
        <v>0</v>
      </c>
      <c r="M105" s="18">
        <f t="shared" si="62"/>
        <v>0</v>
      </c>
      <c r="N105" s="17">
        <v>9</v>
      </c>
      <c r="O105" s="18">
        <f t="shared" si="63"/>
        <v>0.24324324324324326</v>
      </c>
      <c r="P105" s="17">
        <v>0</v>
      </c>
      <c r="Q105" s="18">
        <f t="shared" si="64"/>
        <v>0</v>
      </c>
      <c r="R105" s="17">
        <v>1</v>
      </c>
      <c r="S105" s="18">
        <f t="shared" si="65"/>
        <v>2.7027027027027029E-2</v>
      </c>
      <c r="T105" s="17">
        <v>0</v>
      </c>
      <c r="U105" s="18">
        <f t="shared" si="66"/>
        <v>0</v>
      </c>
      <c r="V105" s="17">
        <v>1</v>
      </c>
      <c r="W105" s="18">
        <f t="shared" si="67"/>
        <v>2.7027027027027029E-2</v>
      </c>
    </row>
    <row r="106" spans="1:23" x14ac:dyDescent="0.25">
      <c r="A106" s="20"/>
      <c r="B106" s="9"/>
      <c r="C106" s="22"/>
      <c r="D106" s="17" t="s">
        <v>23</v>
      </c>
      <c r="E106" s="17">
        <v>35</v>
      </c>
      <c r="F106" s="17">
        <v>32</v>
      </c>
      <c r="G106" s="18">
        <f t="shared" si="61"/>
        <v>0.91428571428571426</v>
      </c>
      <c r="H106" s="24">
        <f t="shared" si="68"/>
        <v>2</v>
      </c>
      <c r="I106" s="18">
        <f t="shared" si="69"/>
        <v>6.25E-2</v>
      </c>
      <c r="J106" s="24">
        <v>30</v>
      </c>
      <c r="K106" s="18">
        <f t="shared" si="70"/>
        <v>0.9375</v>
      </c>
      <c r="L106" s="17">
        <v>0</v>
      </c>
      <c r="M106" s="18">
        <f t="shared" si="62"/>
        <v>0</v>
      </c>
      <c r="N106" s="17">
        <v>0</v>
      </c>
      <c r="O106" s="18">
        <f t="shared" si="63"/>
        <v>0</v>
      </c>
      <c r="P106" s="17">
        <v>2</v>
      </c>
      <c r="Q106" s="18">
        <f t="shared" si="64"/>
        <v>5.7142857142857141E-2</v>
      </c>
      <c r="R106" s="17">
        <v>1</v>
      </c>
      <c r="S106" s="18">
        <f t="shared" si="65"/>
        <v>2.8571428571428571E-2</v>
      </c>
      <c r="T106" s="17">
        <v>0</v>
      </c>
      <c r="U106" s="18">
        <f t="shared" si="66"/>
        <v>0</v>
      </c>
      <c r="V106" s="17">
        <v>0</v>
      </c>
      <c r="W106" s="18">
        <f t="shared" si="67"/>
        <v>0</v>
      </c>
    </row>
    <row r="107" spans="1:23" ht="15.75" customHeight="1" x14ac:dyDescent="0.25">
      <c r="A107" s="20"/>
      <c r="B107" s="9"/>
      <c r="C107" s="22" t="s">
        <v>60</v>
      </c>
      <c r="D107" s="16" t="s">
        <v>22</v>
      </c>
      <c r="E107" s="17">
        <f>E108+E109</f>
        <v>30</v>
      </c>
      <c r="F107" s="17">
        <f>F108+F109</f>
        <v>20</v>
      </c>
      <c r="G107" s="18">
        <f t="shared" si="61"/>
        <v>0.66666666666666663</v>
      </c>
      <c r="H107" s="24">
        <f t="shared" si="68"/>
        <v>1</v>
      </c>
      <c r="I107" s="18">
        <f t="shared" si="69"/>
        <v>0.05</v>
      </c>
      <c r="J107" s="24">
        <f>J108+J109</f>
        <v>19</v>
      </c>
      <c r="K107" s="18">
        <f t="shared" si="70"/>
        <v>0.95</v>
      </c>
      <c r="L107" s="17">
        <f>L108+L109</f>
        <v>0</v>
      </c>
      <c r="M107" s="18">
        <f t="shared" si="62"/>
        <v>0</v>
      </c>
      <c r="N107" s="17">
        <f>N108+N109</f>
        <v>8</v>
      </c>
      <c r="O107" s="18">
        <f t="shared" si="63"/>
        <v>0.26666666666666666</v>
      </c>
      <c r="P107" s="17">
        <f>P108+P109</f>
        <v>1</v>
      </c>
      <c r="Q107" s="18">
        <f t="shared" si="64"/>
        <v>3.3333333333333333E-2</v>
      </c>
      <c r="R107" s="17">
        <f>R108+R109</f>
        <v>0</v>
      </c>
      <c r="S107" s="18">
        <f t="shared" si="65"/>
        <v>0</v>
      </c>
      <c r="T107" s="17">
        <f>T108+T109</f>
        <v>0</v>
      </c>
      <c r="U107" s="18">
        <f t="shared" si="66"/>
        <v>0</v>
      </c>
      <c r="V107" s="17">
        <f>V108+V109</f>
        <v>1</v>
      </c>
      <c r="W107" s="18">
        <f t="shared" si="67"/>
        <v>3.3333333333333333E-2</v>
      </c>
    </row>
    <row r="108" spans="1:23" x14ac:dyDescent="0.25">
      <c r="A108" s="20"/>
      <c r="B108" s="9"/>
      <c r="C108" s="22"/>
      <c r="D108" s="16" t="s">
        <v>24</v>
      </c>
      <c r="E108" s="17">
        <v>15</v>
      </c>
      <c r="F108" s="17">
        <v>6</v>
      </c>
      <c r="G108" s="18">
        <f t="shared" si="61"/>
        <v>0.4</v>
      </c>
      <c r="H108" s="24">
        <f t="shared" si="68"/>
        <v>1</v>
      </c>
      <c r="I108" s="18">
        <f t="shared" si="69"/>
        <v>0.16666666666666666</v>
      </c>
      <c r="J108" s="24">
        <v>5</v>
      </c>
      <c r="K108" s="18">
        <f t="shared" si="70"/>
        <v>0.83333333333333337</v>
      </c>
      <c r="L108" s="17">
        <v>0</v>
      </c>
      <c r="M108" s="18">
        <f t="shared" si="62"/>
        <v>0</v>
      </c>
      <c r="N108" s="17">
        <v>8</v>
      </c>
      <c r="O108" s="18">
        <f t="shared" si="63"/>
        <v>0.53333333333333333</v>
      </c>
      <c r="P108" s="17">
        <v>0</v>
      </c>
      <c r="Q108" s="18">
        <f t="shared" si="64"/>
        <v>0</v>
      </c>
      <c r="R108" s="17">
        <v>0</v>
      </c>
      <c r="S108" s="18">
        <f t="shared" si="65"/>
        <v>0</v>
      </c>
      <c r="T108" s="17">
        <v>0</v>
      </c>
      <c r="U108" s="18">
        <f t="shared" si="66"/>
        <v>0</v>
      </c>
      <c r="V108" s="17">
        <v>1</v>
      </c>
      <c r="W108" s="18">
        <f t="shared" si="67"/>
        <v>6.6666666666666666E-2</v>
      </c>
    </row>
    <row r="109" spans="1:23" ht="15" customHeight="1" x14ac:dyDescent="0.25">
      <c r="A109" s="20"/>
      <c r="B109" s="9"/>
      <c r="C109" s="22"/>
      <c r="D109" s="17" t="s">
        <v>23</v>
      </c>
      <c r="E109" s="17">
        <v>15</v>
      </c>
      <c r="F109" s="17">
        <v>14</v>
      </c>
      <c r="G109" s="18">
        <f t="shared" si="61"/>
        <v>0.93333333333333335</v>
      </c>
      <c r="H109" s="24">
        <f t="shared" si="68"/>
        <v>0</v>
      </c>
      <c r="I109" s="18">
        <f t="shared" si="69"/>
        <v>0</v>
      </c>
      <c r="J109" s="24">
        <v>14</v>
      </c>
      <c r="K109" s="18">
        <f t="shared" si="70"/>
        <v>1</v>
      </c>
      <c r="L109" s="17">
        <v>0</v>
      </c>
      <c r="M109" s="18">
        <f t="shared" si="62"/>
        <v>0</v>
      </c>
      <c r="N109" s="17">
        <v>0</v>
      </c>
      <c r="O109" s="18">
        <f t="shared" si="63"/>
        <v>0</v>
      </c>
      <c r="P109" s="17">
        <v>1</v>
      </c>
      <c r="Q109" s="18">
        <f t="shared" si="64"/>
        <v>6.6666666666666666E-2</v>
      </c>
      <c r="R109" s="17">
        <v>0</v>
      </c>
      <c r="S109" s="18">
        <f t="shared" si="65"/>
        <v>0</v>
      </c>
      <c r="T109" s="17">
        <v>0</v>
      </c>
      <c r="U109" s="18">
        <f t="shared" si="66"/>
        <v>0</v>
      </c>
      <c r="V109" s="17">
        <v>0</v>
      </c>
      <c r="W109" s="18">
        <f t="shared" si="67"/>
        <v>0</v>
      </c>
    </row>
    <row r="110" spans="1:23" ht="73.5" customHeight="1" x14ac:dyDescent="0.25">
      <c r="A110" s="20"/>
      <c r="B110" s="9"/>
      <c r="C110" s="29" t="s">
        <v>61</v>
      </c>
      <c r="D110" s="17" t="s">
        <v>58</v>
      </c>
      <c r="E110" s="17">
        <v>32</v>
      </c>
      <c r="F110" s="17">
        <v>27</v>
      </c>
      <c r="G110" s="18">
        <f t="shared" si="61"/>
        <v>0.84375</v>
      </c>
      <c r="H110" s="24">
        <f t="shared" si="68"/>
        <v>7</v>
      </c>
      <c r="I110" s="18">
        <f t="shared" si="69"/>
        <v>0.25925925925925924</v>
      </c>
      <c r="J110" s="24">
        <v>20</v>
      </c>
      <c r="K110" s="18">
        <f t="shared" si="70"/>
        <v>0.7407407407407407</v>
      </c>
      <c r="L110" s="17">
        <v>0</v>
      </c>
      <c r="M110" s="18">
        <f t="shared" si="62"/>
        <v>0</v>
      </c>
      <c r="N110" s="17">
        <v>0</v>
      </c>
      <c r="O110" s="18">
        <f t="shared" si="63"/>
        <v>0</v>
      </c>
      <c r="P110" s="17">
        <v>3</v>
      </c>
      <c r="Q110" s="18">
        <f t="shared" si="64"/>
        <v>9.375E-2</v>
      </c>
      <c r="R110" s="17">
        <v>0</v>
      </c>
      <c r="S110" s="18">
        <f t="shared" si="65"/>
        <v>0</v>
      </c>
      <c r="T110" s="17">
        <v>0</v>
      </c>
      <c r="U110" s="18">
        <f t="shared" si="66"/>
        <v>0</v>
      </c>
      <c r="V110" s="17">
        <v>2</v>
      </c>
      <c r="W110" s="18">
        <f t="shared" si="67"/>
        <v>6.25E-2</v>
      </c>
    </row>
    <row r="111" spans="1:23" ht="40.5" customHeight="1" x14ac:dyDescent="0.25">
      <c r="A111" s="20"/>
      <c r="B111" s="9"/>
      <c r="C111" s="29" t="s">
        <v>62</v>
      </c>
      <c r="D111" s="17" t="s">
        <v>58</v>
      </c>
      <c r="E111" s="17">
        <v>26</v>
      </c>
      <c r="F111" s="17">
        <v>26</v>
      </c>
      <c r="G111" s="18">
        <f t="shared" si="61"/>
        <v>1</v>
      </c>
      <c r="H111" s="24">
        <v>0</v>
      </c>
      <c r="I111" s="18">
        <v>0</v>
      </c>
      <c r="J111" s="24">
        <v>26</v>
      </c>
      <c r="K111" s="18">
        <v>0</v>
      </c>
      <c r="L111" s="17">
        <v>0</v>
      </c>
      <c r="M111" s="18">
        <f t="shared" si="62"/>
        <v>0</v>
      </c>
      <c r="N111" s="17">
        <v>0</v>
      </c>
      <c r="O111" s="18">
        <f t="shared" si="63"/>
        <v>0</v>
      </c>
      <c r="P111" s="17">
        <v>0</v>
      </c>
      <c r="Q111" s="18">
        <f t="shared" si="64"/>
        <v>0</v>
      </c>
      <c r="R111" s="17">
        <v>0</v>
      </c>
      <c r="S111" s="18">
        <f t="shared" si="65"/>
        <v>0</v>
      </c>
      <c r="T111" s="17">
        <v>0</v>
      </c>
      <c r="U111" s="18">
        <f t="shared" si="66"/>
        <v>0</v>
      </c>
      <c r="V111" s="17">
        <v>0</v>
      </c>
      <c r="W111" s="18">
        <f t="shared" si="67"/>
        <v>0</v>
      </c>
    </row>
    <row r="112" spans="1:23" x14ac:dyDescent="0.25">
      <c r="A112" s="20"/>
      <c r="B112" s="9"/>
      <c r="C112" s="22" t="s">
        <v>95</v>
      </c>
      <c r="D112" s="16" t="s">
        <v>22</v>
      </c>
      <c r="E112" s="17">
        <f>E113+E114+E115</f>
        <v>160</v>
      </c>
      <c r="F112" s="17">
        <f>F113+F114+F115</f>
        <v>131</v>
      </c>
      <c r="G112" s="18">
        <f t="shared" si="61"/>
        <v>0.81874999999999998</v>
      </c>
      <c r="H112" s="24">
        <f t="shared" si="68"/>
        <v>13</v>
      </c>
      <c r="I112" s="18">
        <f t="shared" si="69"/>
        <v>9.9236641221374045E-2</v>
      </c>
      <c r="J112" s="24">
        <f>J113+J114+J115</f>
        <v>118</v>
      </c>
      <c r="K112" s="18">
        <f t="shared" si="70"/>
        <v>0.9007633587786259</v>
      </c>
      <c r="L112" s="17">
        <f t="shared" ref="L112:V112" si="71">L113+L114+L115</f>
        <v>0</v>
      </c>
      <c r="M112" s="18">
        <f t="shared" si="62"/>
        <v>0</v>
      </c>
      <c r="N112" s="17">
        <f t="shared" si="71"/>
        <v>17</v>
      </c>
      <c r="O112" s="18">
        <f t="shared" si="63"/>
        <v>0.10625</v>
      </c>
      <c r="P112" s="17">
        <f t="shared" si="71"/>
        <v>6</v>
      </c>
      <c r="Q112" s="18">
        <f t="shared" si="64"/>
        <v>3.7499999999999999E-2</v>
      </c>
      <c r="R112" s="17">
        <f t="shared" si="71"/>
        <v>2</v>
      </c>
      <c r="S112" s="18">
        <f t="shared" si="65"/>
        <v>1.2500000000000001E-2</v>
      </c>
      <c r="T112" s="17">
        <f t="shared" si="71"/>
        <v>0</v>
      </c>
      <c r="U112" s="18">
        <f t="shared" si="66"/>
        <v>0</v>
      </c>
      <c r="V112" s="17">
        <f t="shared" si="71"/>
        <v>4</v>
      </c>
      <c r="W112" s="18">
        <f t="shared" si="67"/>
        <v>2.5000000000000001E-2</v>
      </c>
    </row>
    <row r="113" spans="1:23" x14ac:dyDescent="0.25">
      <c r="A113" s="20"/>
      <c r="B113" s="9"/>
      <c r="C113" s="22"/>
      <c r="D113" s="16" t="s">
        <v>24</v>
      </c>
      <c r="E113" s="17">
        <f t="shared" ref="E113:F114" si="72">SUM(E105,E108)</f>
        <v>52</v>
      </c>
      <c r="F113" s="17">
        <f t="shared" si="72"/>
        <v>32</v>
      </c>
      <c r="G113" s="18">
        <f t="shared" si="61"/>
        <v>0.61538461538461542</v>
      </c>
      <c r="H113" s="24">
        <f t="shared" si="68"/>
        <v>4</v>
      </c>
      <c r="I113" s="18">
        <f t="shared" si="69"/>
        <v>0.125</v>
      </c>
      <c r="J113" s="24">
        <f>SUM(J105,J108)</f>
        <v>28</v>
      </c>
      <c r="K113" s="18">
        <f t="shared" si="70"/>
        <v>0.875</v>
      </c>
      <c r="L113" s="17">
        <f t="shared" ref="L113:V114" si="73">SUM(L105,L108)</f>
        <v>0</v>
      </c>
      <c r="M113" s="18">
        <f t="shared" si="62"/>
        <v>0</v>
      </c>
      <c r="N113" s="17">
        <f t="shared" si="73"/>
        <v>17</v>
      </c>
      <c r="O113" s="18">
        <f t="shared" si="63"/>
        <v>0.32692307692307693</v>
      </c>
      <c r="P113" s="17">
        <f t="shared" si="73"/>
        <v>0</v>
      </c>
      <c r="Q113" s="18">
        <f t="shared" si="64"/>
        <v>0</v>
      </c>
      <c r="R113" s="17">
        <f t="shared" si="73"/>
        <v>1</v>
      </c>
      <c r="S113" s="18">
        <f t="shared" si="65"/>
        <v>1.9230769230769232E-2</v>
      </c>
      <c r="T113" s="17">
        <f t="shared" si="73"/>
        <v>0</v>
      </c>
      <c r="U113" s="18">
        <f t="shared" si="66"/>
        <v>0</v>
      </c>
      <c r="V113" s="17">
        <f t="shared" si="73"/>
        <v>2</v>
      </c>
      <c r="W113" s="18">
        <f t="shared" si="67"/>
        <v>3.8461538461538464E-2</v>
      </c>
    </row>
    <row r="114" spans="1:23" x14ac:dyDescent="0.25">
      <c r="A114" s="20"/>
      <c r="B114" s="9"/>
      <c r="C114" s="22"/>
      <c r="D114" s="17" t="s">
        <v>23</v>
      </c>
      <c r="E114" s="17">
        <f t="shared" si="72"/>
        <v>50</v>
      </c>
      <c r="F114" s="17">
        <f t="shared" si="72"/>
        <v>46</v>
      </c>
      <c r="G114" s="18">
        <f t="shared" si="61"/>
        <v>0.92</v>
      </c>
      <c r="H114" s="24">
        <f t="shared" si="68"/>
        <v>2</v>
      </c>
      <c r="I114" s="18">
        <f t="shared" si="69"/>
        <v>4.3478260869565216E-2</v>
      </c>
      <c r="J114" s="24">
        <f>SUM(J106,J109)</f>
        <v>44</v>
      </c>
      <c r="K114" s="18">
        <f t="shared" si="70"/>
        <v>0.95652173913043481</v>
      </c>
      <c r="L114" s="17">
        <f t="shared" si="73"/>
        <v>0</v>
      </c>
      <c r="M114" s="18">
        <f t="shared" si="62"/>
        <v>0</v>
      </c>
      <c r="N114" s="17">
        <f t="shared" si="73"/>
        <v>0</v>
      </c>
      <c r="O114" s="18">
        <f t="shared" si="63"/>
        <v>0</v>
      </c>
      <c r="P114" s="17">
        <f t="shared" si="73"/>
        <v>3</v>
      </c>
      <c r="Q114" s="18">
        <f t="shared" si="64"/>
        <v>0.06</v>
      </c>
      <c r="R114" s="17">
        <f t="shared" si="73"/>
        <v>1</v>
      </c>
      <c r="S114" s="18">
        <f t="shared" si="65"/>
        <v>0.02</v>
      </c>
      <c r="T114" s="17">
        <f t="shared" si="73"/>
        <v>0</v>
      </c>
      <c r="U114" s="18">
        <f t="shared" si="66"/>
        <v>0</v>
      </c>
      <c r="V114" s="17">
        <f t="shared" si="73"/>
        <v>0</v>
      </c>
      <c r="W114" s="18">
        <f t="shared" si="67"/>
        <v>0</v>
      </c>
    </row>
    <row r="115" spans="1:23" x14ac:dyDescent="0.25">
      <c r="A115" s="21"/>
      <c r="B115" s="9"/>
      <c r="C115" s="22"/>
      <c r="D115" s="17" t="s">
        <v>58</v>
      </c>
      <c r="E115" s="17">
        <f>SUM(E110,E111)</f>
        <v>58</v>
      </c>
      <c r="F115" s="17">
        <f>SUM(F110,F111)</f>
        <v>53</v>
      </c>
      <c r="G115" s="18">
        <f t="shared" si="61"/>
        <v>0.91379310344827591</v>
      </c>
      <c r="H115" s="24">
        <f t="shared" si="68"/>
        <v>7</v>
      </c>
      <c r="I115" s="18">
        <f t="shared" si="69"/>
        <v>0.13207547169811321</v>
      </c>
      <c r="J115" s="24">
        <f>SUM(J110,J111)</f>
        <v>46</v>
      </c>
      <c r="K115" s="18">
        <f t="shared" si="70"/>
        <v>0.86792452830188682</v>
      </c>
      <c r="L115" s="17">
        <f t="shared" ref="L115:V115" si="74">SUM(L110,L111)</f>
        <v>0</v>
      </c>
      <c r="M115" s="18">
        <f t="shared" si="62"/>
        <v>0</v>
      </c>
      <c r="N115" s="17">
        <f t="shared" si="74"/>
        <v>0</v>
      </c>
      <c r="O115" s="18">
        <f t="shared" si="63"/>
        <v>0</v>
      </c>
      <c r="P115" s="17">
        <f t="shared" si="74"/>
        <v>3</v>
      </c>
      <c r="Q115" s="18">
        <f t="shared" si="64"/>
        <v>5.1724137931034482E-2</v>
      </c>
      <c r="R115" s="17">
        <f t="shared" si="74"/>
        <v>0</v>
      </c>
      <c r="S115" s="18">
        <f t="shared" si="65"/>
        <v>0</v>
      </c>
      <c r="T115" s="17">
        <f t="shared" si="74"/>
        <v>0</v>
      </c>
      <c r="U115" s="18">
        <f t="shared" si="66"/>
        <v>0</v>
      </c>
      <c r="V115" s="17">
        <f t="shared" si="74"/>
        <v>2</v>
      </c>
      <c r="W115" s="18">
        <f t="shared" si="67"/>
        <v>3.4482758620689655E-2</v>
      </c>
    </row>
    <row r="116" spans="1:23" x14ac:dyDescent="0.25">
      <c r="A116" s="14">
        <v>8</v>
      </c>
      <c r="B116" s="9" t="s">
        <v>17</v>
      </c>
      <c r="C116" s="23" t="s">
        <v>63</v>
      </c>
      <c r="D116" s="16" t="s">
        <v>22</v>
      </c>
      <c r="E116" s="17">
        <f>E117+E118</f>
        <v>19</v>
      </c>
      <c r="F116" s="17">
        <f>F117+F118</f>
        <v>11</v>
      </c>
      <c r="G116" s="18">
        <f t="shared" si="61"/>
        <v>0.57894736842105265</v>
      </c>
      <c r="H116" s="24">
        <f>F116-J116</f>
        <v>2</v>
      </c>
      <c r="I116" s="18">
        <f>H116/F116</f>
        <v>0.18181818181818182</v>
      </c>
      <c r="J116" s="24">
        <f>J117+J118</f>
        <v>9</v>
      </c>
      <c r="K116" s="18">
        <f>J116/F116</f>
        <v>0.81818181818181823</v>
      </c>
      <c r="L116" s="17">
        <f>L117+L118</f>
        <v>0</v>
      </c>
      <c r="M116" s="18">
        <f t="shared" si="62"/>
        <v>0</v>
      </c>
      <c r="N116" s="17">
        <f>N117+N118</f>
        <v>5</v>
      </c>
      <c r="O116" s="18">
        <f t="shared" si="63"/>
        <v>0.26315789473684209</v>
      </c>
      <c r="P116" s="17">
        <f>P117+P118</f>
        <v>3</v>
      </c>
      <c r="Q116" s="18">
        <f t="shared" si="64"/>
        <v>0.15789473684210525</v>
      </c>
      <c r="R116" s="17">
        <f>R117+R118</f>
        <v>0</v>
      </c>
      <c r="S116" s="18">
        <f t="shared" si="65"/>
        <v>0</v>
      </c>
      <c r="T116" s="17">
        <f>T117+T118</f>
        <v>0</v>
      </c>
      <c r="U116" s="18">
        <f t="shared" si="66"/>
        <v>0</v>
      </c>
      <c r="V116" s="17">
        <f>V117+V118</f>
        <v>0</v>
      </c>
      <c r="W116" s="18">
        <f t="shared" si="67"/>
        <v>0</v>
      </c>
    </row>
    <row r="117" spans="1:23" x14ac:dyDescent="0.25">
      <c r="A117" s="20"/>
      <c r="B117" s="9"/>
      <c r="C117" s="23"/>
      <c r="D117" s="16" t="s">
        <v>24</v>
      </c>
      <c r="E117" s="17">
        <v>10</v>
      </c>
      <c r="F117" s="17">
        <v>5</v>
      </c>
      <c r="G117" s="18">
        <f t="shared" si="61"/>
        <v>0.5</v>
      </c>
      <c r="H117" s="24">
        <f t="shared" ref="H117:H128" si="75">F117-J117</f>
        <v>2</v>
      </c>
      <c r="I117" s="18">
        <f t="shared" ref="I117:I128" si="76">H117/F117</f>
        <v>0.4</v>
      </c>
      <c r="J117" s="24">
        <v>3</v>
      </c>
      <c r="K117" s="18">
        <f t="shared" ref="K117:K128" si="77">J117/F117</f>
        <v>0.6</v>
      </c>
      <c r="L117" s="17">
        <v>0</v>
      </c>
      <c r="M117" s="18">
        <f t="shared" si="62"/>
        <v>0</v>
      </c>
      <c r="N117" s="17">
        <v>5</v>
      </c>
      <c r="O117" s="18">
        <f t="shared" si="63"/>
        <v>0.5</v>
      </c>
      <c r="P117" s="17">
        <v>0</v>
      </c>
      <c r="Q117" s="18">
        <f t="shared" si="64"/>
        <v>0</v>
      </c>
      <c r="R117" s="17">
        <v>0</v>
      </c>
      <c r="S117" s="18">
        <f t="shared" si="65"/>
        <v>0</v>
      </c>
      <c r="T117" s="17">
        <v>0</v>
      </c>
      <c r="U117" s="18">
        <f t="shared" si="66"/>
        <v>0</v>
      </c>
      <c r="V117" s="17">
        <v>0</v>
      </c>
      <c r="W117" s="18">
        <f t="shared" si="67"/>
        <v>0</v>
      </c>
    </row>
    <row r="118" spans="1:23" x14ac:dyDescent="0.25">
      <c r="A118" s="20"/>
      <c r="B118" s="9"/>
      <c r="C118" s="23"/>
      <c r="D118" s="17" t="s">
        <v>23</v>
      </c>
      <c r="E118" s="17">
        <v>9</v>
      </c>
      <c r="F118" s="17">
        <v>6</v>
      </c>
      <c r="G118" s="18">
        <f t="shared" si="61"/>
        <v>0.66666666666666663</v>
      </c>
      <c r="H118" s="24">
        <f t="shared" si="75"/>
        <v>0</v>
      </c>
      <c r="I118" s="18">
        <f t="shared" si="76"/>
        <v>0</v>
      </c>
      <c r="J118" s="24">
        <v>6</v>
      </c>
      <c r="K118" s="18">
        <f t="shared" si="77"/>
        <v>1</v>
      </c>
      <c r="L118" s="17">
        <v>0</v>
      </c>
      <c r="M118" s="18">
        <f t="shared" si="62"/>
        <v>0</v>
      </c>
      <c r="N118" s="17">
        <v>0</v>
      </c>
      <c r="O118" s="18">
        <f t="shared" si="63"/>
        <v>0</v>
      </c>
      <c r="P118" s="17">
        <v>3</v>
      </c>
      <c r="Q118" s="18">
        <f t="shared" si="64"/>
        <v>0.33333333333333331</v>
      </c>
      <c r="R118" s="17">
        <v>0</v>
      </c>
      <c r="S118" s="18">
        <f t="shared" si="65"/>
        <v>0</v>
      </c>
      <c r="T118" s="17">
        <v>0</v>
      </c>
      <c r="U118" s="18">
        <f t="shared" si="66"/>
        <v>0</v>
      </c>
      <c r="V118" s="17">
        <v>0</v>
      </c>
      <c r="W118" s="18">
        <f t="shared" si="67"/>
        <v>0</v>
      </c>
    </row>
    <row r="119" spans="1:23" x14ac:dyDescent="0.25">
      <c r="A119" s="20"/>
      <c r="B119" s="9"/>
      <c r="C119" s="23" t="s">
        <v>64</v>
      </c>
      <c r="D119" s="16" t="s">
        <v>22</v>
      </c>
      <c r="E119" s="17">
        <f>E120+E121</f>
        <v>23</v>
      </c>
      <c r="F119" s="17">
        <f>F120+F121</f>
        <v>14</v>
      </c>
      <c r="G119" s="18">
        <f t="shared" si="61"/>
        <v>0.60869565217391308</v>
      </c>
      <c r="H119" s="24">
        <f t="shared" si="75"/>
        <v>4</v>
      </c>
      <c r="I119" s="18">
        <f t="shared" si="76"/>
        <v>0.2857142857142857</v>
      </c>
      <c r="J119" s="24">
        <f>J120+J121</f>
        <v>10</v>
      </c>
      <c r="K119" s="18">
        <f t="shared" si="77"/>
        <v>0.7142857142857143</v>
      </c>
      <c r="L119" s="17">
        <f>L120+L121</f>
        <v>0</v>
      </c>
      <c r="M119" s="18">
        <f t="shared" si="62"/>
        <v>0</v>
      </c>
      <c r="N119" s="17">
        <f>N120+N121</f>
        <v>8</v>
      </c>
      <c r="O119" s="18">
        <f t="shared" si="63"/>
        <v>0.34782608695652173</v>
      </c>
      <c r="P119" s="17">
        <f>P120+P121</f>
        <v>1</v>
      </c>
      <c r="Q119" s="18">
        <f t="shared" si="64"/>
        <v>4.3478260869565216E-2</v>
      </c>
      <c r="R119" s="17">
        <f>R120+R121</f>
        <v>0</v>
      </c>
      <c r="S119" s="18">
        <f t="shared" si="65"/>
        <v>0</v>
      </c>
      <c r="T119" s="17">
        <f>T120+T121</f>
        <v>0</v>
      </c>
      <c r="U119" s="18">
        <f t="shared" si="66"/>
        <v>0</v>
      </c>
      <c r="V119" s="17">
        <f>V120+V121</f>
        <v>0</v>
      </c>
      <c r="W119" s="18">
        <f t="shared" si="67"/>
        <v>0</v>
      </c>
    </row>
    <row r="120" spans="1:23" x14ac:dyDescent="0.25">
      <c r="A120" s="20"/>
      <c r="B120" s="9"/>
      <c r="C120" s="23"/>
      <c r="D120" s="16" t="s">
        <v>24</v>
      </c>
      <c r="E120" s="17">
        <v>12</v>
      </c>
      <c r="F120" s="17">
        <v>4</v>
      </c>
      <c r="G120" s="18">
        <f t="shared" si="61"/>
        <v>0.33333333333333331</v>
      </c>
      <c r="H120" s="24">
        <f t="shared" si="75"/>
        <v>1</v>
      </c>
      <c r="I120" s="18">
        <f t="shared" si="76"/>
        <v>0.25</v>
      </c>
      <c r="J120" s="24">
        <v>3</v>
      </c>
      <c r="K120" s="18">
        <f t="shared" si="77"/>
        <v>0.75</v>
      </c>
      <c r="L120" s="17">
        <v>0</v>
      </c>
      <c r="M120" s="18">
        <f t="shared" si="62"/>
        <v>0</v>
      </c>
      <c r="N120" s="17">
        <v>8</v>
      </c>
      <c r="O120" s="18">
        <f t="shared" si="63"/>
        <v>0.66666666666666663</v>
      </c>
      <c r="P120" s="17">
        <v>0</v>
      </c>
      <c r="Q120" s="18">
        <f t="shared" si="64"/>
        <v>0</v>
      </c>
      <c r="R120" s="17">
        <v>0</v>
      </c>
      <c r="S120" s="18">
        <f t="shared" si="65"/>
        <v>0</v>
      </c>
      <c r="T120" s="17">
        <v>0</v>
      </c>
      <c r="U120" s="18">
        <f t="shared" si="66"/>
        <v>0</v>
      </c>
      <c r="V120" s="17">
        <v>0</v>
      </c>
      <c r="W120" s="18">
        <f t="shared" si="67"/>
        <v>0</v>
      </c>
    </row>
    <row r="121" spans="1:23" x14ac:dyDescent="0.25">
      <c r="A121" s="20"/>
      <c r="B121" s="9"/>
      <c r="C121" s="23"/>
      <c r="D121" s="17" t="s">
        <v>23</v>
      </c>
      <c r="E121" s="17">
        <v>11</v>
      </c>
      <c r="F121" s="17">
        <v>10</v>
      </c>
      <c r="G121" s="18">
        <f t="shared" si="61"/>
        <v>0.90909090909090906</v>
      </c>
      <c r="H121" s="24">
        <f t="shared" si="75"/>
        <v>3</v>
      </c>
      <c r="I121" s="18">
        <f t="shared" si="76"/>
        <v>0.3</v>
      </c>
      <c r="J121" s="24">
        <v>7</v>
      </c>
      <c r="K121" s="18">
        <f t="shared" si="77"/>
        <v>0.7</v>
      </c>
      <c r="L121" s="17">
        <v>0</v>
      </c>
      <c r="M121" s="18">
        <f t="shared" si="62"/>
        <v>0</v>
      </c>
      <c r="N121" s="17">
        <v>0</v>
      </c>
      <c r="O121" s="18">
        <f t="shared" si="63"/>
        <v>0</v>
      </c>
      <c r="P121" s="17">
        <v>1</v>
      </c>
      <c r="Q121" s="18">
        <f t="shared" si="64"/>
        <v>9.0909090909090912E-2</v>
      </c>
      <c r="R121" s="17">
        <v>0</v>
      </c>
      <c r="S121" s="18">
        <f t="shared" si="65"/>
        <v>0</v>
      </c>
      <c r="T121" s="17">
        <v>0</v>
      </c>
      <c r="U121" s="18">
        <f t="shared" si="66"/>
        <v>0</v>
      </c>
      <c r="V121" s="17">
        <v>0</v>
      </c>
      <c r="W121" s="18">
        <f t="shared" si="67"/>
        <v>0</v>
      </c>
    </row>
    <row r="122" spans="1:23" ht="31.5" customHeight="1" x14ac:dyDescent="0.25">
      <c r="A122" s="20"/>
      <c r="B122" s="9"/>
      <c r="C122" s="27" t="s">
        <v>65</v>
      </c>
      <c r="D122" s="16" t="s">
        <v>24</v>
      </c>
      <c r="E122" s="17">
        <v>8</v>
      </c>
      <c r="F122" s="17">
        <v>4</v>
      </c>
      <c r="G122" s="18">
        <f t="shared" si="61"/>
        <v>0.5</v>
      </c>
      <c r="H122" s="24">
        <f t="shared" si="75"/>
        <v>1</v>
      </c>
      <c r="I122" s="18">
        <f t="shared" si="76"/>
        <v>0.25</v>
      </c>
      <c r="J122" s="24">
        <v>3</v>
      </c>
      <c r="K122" s="18">
        <f t="shared" si="77"/>
        <v>0.75</v>
      </c>
      <c r="L122" s="17">
        <v>0</v>
      </c>
      <c r="M122" s="18">
        <f t="shared" si="62"/>
        <v>0</v>
      </c>
      <c r="N122" s="17">
        <v>4</v>
      </c>
      <c r="O122" s="18">
        <f t="shared" si="63"/>
        <v>0.5</v>
      </c>
      <c r="P122" s="17">
        <v>0</v>
      </c>
      <c r="Q122" s="18">
        <f t="shared" si="64"/>
        <v>0</v>
      </c>
      <c r="R122" s="17">
        <v>0</v>
      </c>
      <c r="S122" s="18">
        <f t="shared" si="65"/>
        <v>0</v>
      </c>
      <c r="T122" s="17">
        <v>0</v>
      </c>
      <c r="U122" s="18">
        <f t="shared" si="66"/>
        <v>0</v>
      </c>
      <c r="V122" s="17">
        <v>0</v>
      </c>
      <c r="W122" s="18">
        <f t="shared" si="67"/>
        <v>0</v>
      </c>
    </row>
    <row r="123" spans="1:23" x14ac:dyDescent="0.25">
      <c r="A123" s="20"/>
      <c r="B123" s="9"/>
      <c r="C123" s="23" t="s">
        <v>66</v>
      </c>
      <c r="D123" s="16" t="s">
        <v>22</v>
      </c>
      <c r="E123" s="17">
        <f>E124+E125</f>
        <v>26</v>
      </c>
      <c r="F123" s="17">
        <f>F124+F125</f>
        <v>15</v>
      </c>
      <c r="G123" s="18">
        <f t="shared" si="61"/>
        <v>0.57692307692307687</v>
      </c>
      <c r="H123" s="24">
        <f t="shared" si="75"/>
        <v>7</v>
      </c>
      <c r="I123" s="18">
        <f t="shared" si="76"/>
        <v>0.46666666666666667</v>
      </c>
      <c r="J123" s="24">
        <f>J124+J125</f>
        <v>8</v>
      </c>
      <c r="K123" s="18">
        <f t="shared" si="77"/>
        <v>0.53333333333333333</v>
      </c>
      <c r="L123" s="17">
        <f>L124+L125</f>
        <v>0</v>
      </c>
      <c r="M123" s="18">
        <f t="shared" si="62"/>
        <v>0</v>
      </c>
      <c r="N123" s="17">
        <f>N124+N125</f>
        <v>11</v>
      </c>
      <c r="O123" s="18">
        <f t="shared" si="63"/>
        <v>0.42307692307692307</v>
      </c>
      <c r="P123" s="17">
        <f>P124+P125</f>
        <v>0</v>
      </c>
      <c r="Q123" s="18">
        <f t="shared" si="64"/>
        <v>0</v>
      </c>
      <c r="R123" s="17">
        <f>R124+R125</f>
        <v>0</v>
      </c>
      <c r="S123" s="18">
        <f t="shared" si="65"/>
        <v>0</v>
      </c>
      <c r="T123" s="17">
        <f>T124+T125</f>
        <v>0</v>
      </c>
      <c r="U123" s="18">
        <f t="shared" si="66"/>
        <v>0</v>
      </c>
      <c r="V123" s="17">
        <f>V124+V125</f>
        <v>0</v>
      </c>
      <c r="W123" s="18">
        <f t="shared" si="67"/>
        <v>0</v>
      </c>
    </row>
    <row r="124" spans="1:23" x14ac:dyDescent="0.25">
      <c r="A124" s="20"/>
      <c r="B124" s="9"/>
      <c r="C124" s="23"/>
      <c r="D124" s="16" t="s">
        <v>24</v>
      </c>
      <c r="E124" s="17">
        <v>15</v>
      </c>
      <c r="F124" s="17">
        <v>4</v>
      </c>
      <c r="G124" s="18">
        <f t="shared" si="61"/>
        <v>0.26666666666666666</v>
      </c>
      <c r="H124" s="24">
        <f t="shared" si="75"/>
        <v>2</v>
      </c>
      <c r="I124" s="18">
        <f t="shared" si="76"/>
        <v>0.5</v>
      </c>
      <c r="J124" s="24">
        <v>2</v>
      </c>
      <c r="K124" s="18">
        <f t="shared" si="77"/>
        <v>0.5</v>
      </c>
      <c r="L124" s="17">
        <v>0</v>
      </c>
      <c r="M124" s="18">
        <f t="shared" si="62"/>
        <v>0</v>
      </c>
      <c r="N124" s="17">
        <v>11</v>
      </c>
      <c r="O124" s="18">
        <f t="shared" si="63"/>
        <v>0.73333333333333328</v>
      </c>
      <c r="P124" s="17">
        <v>0</v>
      </c>
      <c r="Q124" s="18">
        <f t="shared" si="64"/>
        <v>0</v>
      </c>
      <c r="R124" s="17">
        <v>0</v>
      </c>
      <c r="S124" s="18">
        <f t="shared" si="65"/>
        <v>0</v>
      </c>
      <c r="T124" s="17">
        <v>0</v>
      </c>
      <c r="U124" s="18">
        <f t="shared" si="66"/>
        <v>0</v>
      </c>
      <c r="V124" s="17">
        <v>0</v>
      </c>
      <c r="W124" s="18">
        <f t="shared" si="67"/>
        <v>0</v>
      </c>
    </row>
    <row r="125" spans="1:23" x14ac:dyDescent="0.25">
      <c r="A125" s="20"/>
      <c r="B125" s="9"/>
      <c r="C125" s="23"/>
      <c r="D125" s="17" t="s">
        <v>23</v>
      </c>
      <c r="E125" s="17">
        <v>11</v>
      </c>
      <c r="F125" s="17">
        <v>11</v>
      </c>
      <c r="G125" s="18">
        <f t="shared" si="61"/>
        <v>1</v>
      </c>
      <c r="H125" s="24">
        <f t="shared" si="75"/>
        <v>5</v>
      </c>
      <c r="I125" s="18">
        <f t="shared" si="76"/>
        <v>0.45454545454545453</v>
      </c>
      <c r="J125" s="24">
        <v>6</v>
      </c>
      <c r="K125" s="18">
        <f t="shared" si="77"/>
        <v>0.54545454545454541</v>
      </c>
      <c r="L125" s="17">
        <v>0</v>
      </c>
      <c r="M125" s="18">
        <f t="shared" si="62"/>
        <v>0</v>
      </c>
      <c r="N125" s="17">
        <v>0</v>
      </c>
      <c r="O125" s="18">
        <f t="shared" si="63"/>
        <v>0</v>
      </c>
      <c r="P125" s="17">
        <v>0</v>
      </c>
      <c r="Q125" s="18">
        <f t="shared" si="64"/>
        <v>0</v>
      </c>
      <c r="R125" s="17">
        <v>0</v>
      </c>
      <c r="S125" s="18">
        <f t="shared" si="65"/>
        <v>0</v>
      </c>
      <c r="T125" s="17">
        <v>0</v>
      </c>
      <c r="U125" s="18">
        <f t="shared" si="66"/>
        <v>0</v>
      </c>
      <c r="V125" s="17">
        <v>0</v>
      </c>
      <c r="W125" s="18">
        <f t="shared" si="67"/>
        <v>0</v>
      </c>
    </row>
    <row r="126" spans="1:23" x14ac:dyDescent="0.25">
      <c r="A126" s="20"/>
      <c r="B126" s="9"/>
      <c r="C126" s="22" t="s">
        <v>96</v>
      </c>
      <c r="D126" s="16" t="s">
        <v>22</v>
      </c>
      <c r="E126" s="17">
        <f>E127+E128</f>
        <v>76</v>
      </c>
      <c r="F126" s="17">
        <f t="shared" ref="F126:V126" si="78">F127+F128</f>
        <v>44</v>
      </c>
      <c r="G126" s="18">
        <f t="shared" si="61"/>
        <v>0.57894736842105265</v>
      </c>
      <c r="H126" s="24">
        <f t="shared" si="75"/>
        <v>14</v>
      </c>
      <c r="I126" s="18">
        <f t="shared" si="76"/>
        <v>0.31818181818181818</v>
      </c>
      <c r="J126" s="24">
        <f>J127+J128</f>
        <v>30</v>
      </c>
      <c r="K126" s="18">
        <f t="shared" si="77"/>
        <v>0.68181818181818177</v>
      </c>
      <c r="L126" s="17">
        <f t="shared" si="78"/>
        <v>0</v>
      </c>
      <c r="M126" s="18">
        <f t="shared" si="62"/>
        <v>0</v>
      </c>
      <c r="N126" s="17">
        <f t="shared" si="78"/>
        <v>28</v>
      </c>
      <c r="O126" s="18">
        <f t="shared" si="63"/>
        <v>0.36842105263157893</v>
      </c>
      <c r="P126" s="17">
        <f t="shared" si="78"/>
        <v>4</v>
      </c>
      <c r="Q126" s="18">
        <f t="shared" si="64"/>
        <v>5.2631578947368418E-2</v>
      </c>
      <c r="R126" s="17">
        <f t="shared" si="78"/>
        <v>0</v>
      </c>
      <c r="S126" s="18">
        <f t="shared" si="65"/>
        <v>0</v>
      </c>
      <c r="T126" s="17">
        <f t="shared" si="78"/>
        <v>0</v>
      </c>
      <c r="U126" s="18">
        <f t="shared" si="66"/>
        <v>0</v>
      </c>
      <c r="V126" s="17">
        <f t="shared" si="78"/>
        <v>0</v>
      </c>
      <c r="W126" s="18">
        <f t="shared" si="67"/>
        <v>0</v>
      </c>
    </row>
    <row r="127" spans="1:23" x14ac:dyDescent="0.25">
      <c r="A127" s="20"/>
      <c r="B127" s="9"/>
      <c r="C127" s="22"/>
      <c r="D127" s="16" t="s">
        <v>24</v>
      </c>
      <c r="E127" s="17">
        <f>SUM(E117,E120,E122,E124)</f>
        <v>45</v>
      </c>
      <c r="F127" s="17">
        <f>SUM(F117,F120,F122,F124)</f>
        <v>17</v>
      </c>
      <c r="G127" s="18">
        <f t="shared" si="61"/>
        <v>0.37777777777777777</v>
      </c>
      <c r="H127" s="24">
        <f t="shared" si="75"/>
        <v>6</v>
      </c>
      <c r="I127" s="18">
        <f t="shared" si="76"/>
        <v>0.35294117647058826</v>
      </c>
      <c r="J127" s="24">
        <f>SUM(J117,J120,J122,J124)</f>
        <v>11</v>
      </c>
      <c r="K127" s="18">
        <f t="shared" si="77"/>
        <v>0.6470588235294118</v>
      </c>
      <c r="L127" s="17">
        <f>SUM(L117,L120,L122,L124)</f>
        <v>0</v>
      </c>
      <c r="M127" s="18">
        <f t="shared" si="62"/>
        <v>0</v>
      </c>
      <c r="N127" s="17">
        <f>SUM(N117,N120,N122,N124)</f>
        <v>28</v>
      </c>
      <c r="O127" s="18">
        <f t="shared" si="63"/>
        <v>0.62222222222222223</v>
      </c>
      <c r="P127" s="17">
        <f>SUM(P117,P120,P122,P124)</f>
        <v>0</v>
      </c>
      <c r="Q127" s="18">
        <f t="shared" si="64"/>
        <v>0</v>
      </c>
      <c r="R127" s="17">
        <f>SUM(R117,R120,R122,R124)</f>
        <v>0</v>
      </c>
      <c r="S127" s="18">
        <f t="shared" si="65"/>
        <v>0</v>
      </c>
      <c r="T127" s="17">
        <f>SUM(T117,T120,T122,T124)</f>
        <v>0</v>
      </c>
      <c r="U127" s="18">
        <f t="shared" si="66"/>
        <v>0</v>
      </c>
      <c r="V127" s="17">
        <f>SUM(V117,V120,V122,V124)</f>
        <v>0</v>
      </c>
      <c r="W127" s="18">
        <f t="shared" si="67"/>
        <v>0</v>
      </c>
    </row>
    <row r="128" spans="1:23" x14ac:dyDescent="0.25">
      <c r="A128" s="21"/>
      <c r="B128" s="9"/>
      <c r="C128" s="22"/>
      <c r="D128" s="17" t="s">
        <v>23</v>
      </c>
      <c r="E128" s="17">
        <f>SUM(E118,E121,E125)</f>
        <v>31</v>
      </c>
      <c r="F128" s="17">
        <f>SUM(F118,F121,F125)</f>
        <v>27</v>
      </c>
      <c r="G128" s="18">
        <f t="shared" si="61"/>
        <v>0.87096774193548387</v>
      </c>
      <c r="H128" s="24">
        <f t="shared" si="75"/>
        <v>8</v>
      </c>
      <c r="I128" s="18">
        <f t="shared" si="76"/>
        <v>0.29629629629629628</v>
      </c>
      <c r="J128" s="24">
        <f>SUM(J118,J121,J125)</f>
        <v>19</v>
      </c>
      <c r="K128" s="18">
        <f t="shared" si="77"/>
        <v>0.70370370370370372</v>
      </c>
      <c r="L128" s="17">
        <f>SUM(L118,L121,L125)</f>
        <v>0</v>
      </c>
      <c r="M128" s="18">
        <f t="shared" si="62"/>
        <v>0</v>
      </c>
      <c r="N128" s="17">
        <f>SUM(N118,N121,N125)</f>
        <v>0</v>
      </c>
      <c r="O128" s="18">
        <f t="shared" si="63"/>
        <v>0</v>
      </c>
      <c r="P128" s="17">
        <f>SUM(P118,P121,P125)</f>
        <v>4</v>
      </c>
      <c r="Q128" s="18">
        <f t="shared" si="64"/>
        <v>0.12903225806451613</v>
      </c>
      <c r="R128" s="17">
        <f>SUM(R118,R121,R125)</f>
        <v>0</v>
      </c>
      <c r="S128" s="18">
        <f t="shared" si="65"/>
        <v>0</v>
      </c>
      <c r="T128" s="17">
        <f>SUM(T118,T121,T125)</f>
        <v>0</v>
      </c>
      <c r="U128" s="18">
        <f t="shared" si="66"/>
        <v>0</v>
      </c>
      <c r="V128" s="17">
        <f>SUM(V118,V121,V125)</f>
        <v>0</v>
      </c>
      <c r="W128" s="18">
        <f t="shared" si="67"/>
        <v>0</v>
      </c>
    </row>
    <row r="129" spans="1:23" ht="15.75" customHeight="1" x14ac:dyDescent="0.25">
      <c r="A129" s="14">
        <v>9</v>
      </c>
      <c r="B129" s="9" t="s">
        <v>18</v>
      </c>
      <c r="C129" s="22" t="s">
        <v>67</v>
      </c>
      <c r="D129" s="16" t="s">
        <v>97</v>
      </c>
      <c r="E129" s="17">
        <f>E130+E131</f>
        <v>58</v>
      </c>
      <c r="F129" s="17">
        <f t="shared" ref="F129:V129" si="79">F130+F131</f>
        <v>36</v>
      </c>
      <c r="G129" s="18">
        <f>F129/E129</f>
        <v>0.62068965517241381</v>
      </c>
      <c r="H129" s="24">
        <f>F129-J129</f>
        <v>7</v>
      </c>
      <c r="I129" s="18">
        <f>H129/F129</f>
        <v>0.19444444444444445</v>
      </c>
      <c r="J129" s="17">
        <f t="shared" si="79"/>
        <v>29</v>
      </c>
      <c r="K129" s="18">
        <f>J129/F129</f>
        <v>0.80555555555555558</v>
      </c>
      <c r="L129" s="17">
        <f t="shared" si="79"/>
        <v>0</v>
      </c>
      <c r="M129" s="18">
        <f>L129/E129</f>
        <v>0</v>
      </c>
      <c r="N129" s="17">
        <f t="shared" si="79"/>
        <v>18</v>
      </c>
      <c r="O129" s="18">
        <f>N129/E129</f>
        <v>0.31034482758620691</v>
      </c>
      <c r="P129" s="17">
        <f t="shared" si="79"/>
        <v>1</v>
      </c>
      <c r="Q129" s="18">
        <f>P129/E129</f>
        <v>1.7241379310344827E-2</v>
      </c>
      <c r="R129" s="17">
        <f t="shared" si="79"/>
        <v>2</v>
      </c>
      <c r="S129" s="18">
        <f>R129/E129</f>
        <v>3.4482758620689655E-2</v>
      </c>
      <c r="T129" s="17">
        <f t="shared" si="79"/>
        <v>1</v>
      </c>
      <c r="U129" s="18">
        <f>T129/E129</f>
        <v>1.7241379310344827E-2</v>
      </c>
      <c r="V129" s="17">
        <f t="shared" si="79"/>
        <v>0</v>
      </c>
      <c r="W129" s="18">
        <f>V129/E129</f>
        <v>0</v>
      </c>
    </row>
    <row r="130" spans="1:23" x14ac:dyDescent="0.25">
      <c r="A130" s="20"/>
      <c r="B130" s="9"/>
      <c r="C130" s="22"/>
      <c r="D130" s="16" t="s">
        <v>24</v>
      </c>
      <c r="E130" s="17">
        <v>44</v>
      </c>
      <c r="F130" s="17">
        <v>24</v>
      </c>
      <c r="G130" s="18">
        <f t="shared" ref="G130:G131" si="80">F130/E130</f>
        <v>0.54545454545454541</v>
      </c>
      <c r="H130" s="24">
        <f t="shared" ref="H130:H131" si="81">F130-J130</f>
        <v>4</v>
      </c>
      <c r="I130" s="18">
        <f t="shared" ref="I130:I131" si="82">H130/F130</f>
        <v>0.16666666666666666</v>
      </c>
      <c r="J130" s="24">
        <v>20</v>
      </c>
      <c r="K130" s="18">
        <f t="shared" ref="K130:K131" si="83">J130/F130</f>
        <v>0.83333333333333337</v>
      </c>
      <c r="L130" s="17">
        <v>0</v>
      </c>
      <c r="M130" s="18">
        <f t="shared" ref="M130:M131" si="84">L130/E130</f>
        <v>0</v>
      </c>
      <c r="N130" s="17">
        <v>18</v>
      </c>
      <c r="O130" s="18">
        <f t="shared" ref="O130:O131" si="85">N130/E130</f>
        <v>0.40909090909090912</v>
      </c>
      <c r="P130" s="17">
        <v>0</v>
      </c>
      <c r="Q130" s="18">
        <f t="shared" ref="Q130:Q131" si="86">P130/E130</f>
        <v>0</v>
      </c>
      <c r="R130" s="17">
        <v>1</v>
      </c>
      <c r="S130" s="18">
        <f t="shared" ref="S130:S131" si="87">R130/E130</f>
        <v>2.2727272727272728E-2</v>
      </c>
      <c r="T130" s="17">
        <v>1</v>
      </c>
      <c r="U130" s="18">
        <f t="shared" ref="U130:U131" si="88">T130/E130</f>
        <v>2.2727272727272728E-2</v>
      </c>
      <c r="V130" s="17">
        <v>0</v>
      </c>
      <c r="W130" s="18">
        <f t="shared" ref="W130:W131" si="89">V130/E130</f>
        <v>0</v>
      </c>
    </row>
    <row r="131" spans="1:23" x14ac:dyDescent="0.25">
      <c r="A131" s="21"/>
      <c r="B131" s="9"/>
      <c r="C131" s="22"/>
      <c r="D131" s="16" t="s">
        <v>23</v>
      </c>
      <c r="E131" s="17">
        <v>14</v>
      </c>
      <c r="F131" s="17">
        <v>12</v>
      </c>
      <c r="G131" s="18">
        <f t="shared" si="80"/>
        <v>0.8571428571428571</v>
      </c>
      <c r="H131" s="24">
        <f t="shared" si="81"/>
        <v>3</v>
      </c>
      <c r="I131" s="18">
        <f t="shared" si="82"/>
        <v>0.25</v>
      </c>
      <c r="J131" s="24">
        <v>9</v>
      </c>
      <c r="K131" s="18">
        <f t="shared" si="83"/>
        <v>0.75</v>
      </c>
      <c r="L131" s="17">
        <v>0</v>
      </c>
      <c r="M131" s="18">
        <f t="shared" si="84"/>
        <v>0</v>
      </c>
      <c r="N131" s="17">
        <v>0</v>
      </c>
      <c r="O131" s="18">
        <f t="shared" si="85"/>
        <v>0</v>
      </c>
      <c r="P131" s="17">
        <v>1</v>
      </c>
      <c r="Q131" s="18">
        <f t="shared" si="86"/>
        <v>7.1428571428571425E-2</v>
      </c>
      <c r="R131" s="17">
        <v>1</v>
      </c>
      <c r="S131" s="18">
        <f t="shared" si="87"/>
        <v>7.1428571428571425E-2</v>
      </c>
      <c r="T131" s="17">
        <v>0</v>
      </c>
      <c r="U131" s="18">
        <f t="shared" si="88"/>
        <v>0</v>
      </c>
      <c r="V131" s="17">
        <v>0</v>
      </c>
      <c r="W131" s="18">
        <f t="shared" si="89"/>
        <v>0</v>
      </c>
    </row>
    <row r="132" spans="1:23" x14ac:dyDescent="0.25">
      <c r="A132" s="14">
        <v>10</v>
      </c>
      <c r="B132" s="9" t="s">
        <v>19</v>
      </c>
      <c r="C132" s="23" t="s">
        <v>68</v>
      </c>
      <c r="D132" s="16" t="s">
        <v>22</v>
      </c>
      <c r="E132" s="17">
        <f>E133+E134</f>
        <v>50</v>
      </c>
      <c r="F132" s="17">
        <f>F133+F134</f>
        <v>28</v>
      </c>
      <c r="G132" s="18">
        <f>F132/E132</f>
        <v>0.56000000000000005</v>
      </c>
      <c r="H132" s="24">
        <f>F132-J132</f>
        <v>13</v>
      </c>
      <c r="I132" s="18">
        <f>H132/F132</f>
        <v>0.4642857142857143</v>
      </c>
      <c r="J132" s="24">
        <f>J133+J134</f>
        <v>15</v>
      </c>
      <c r="K132" s="18">
        <f>J132/F132</f>
        <v>0.5357142857142857</v>
      </c>
      <c r="L132" s="17">
        <f>L133+L134</f>
        <v>0</v>
      </c>
      <c r="M132" s="18">
        <f>L132/E132</f>
        <v>0</v>
      </c>
      <c r="N132" s="17">
        <f>N133+N134</f>
        <v>16</v>
      </c>
      <c r="O132" s="18">
        <f>N132/E132</f>
        <v>0.32</v>
      </c>
      <c r="P132" s="17">
        <f>P133+P134</f>
        <v>2</v>
      </c>
      <c r="Q132" s="18">
        <f>P132/E132</f>
        <v>0.04</v>
      </c>
      <c r="R132" s="17">
        <f>R133+R134</f>
        <v>1</v>
      </c>
      <c r="S132" s="18">
        <f>R132/E132</f>
        <v>0.02</v>
      </c>
      <c r="T132" s="17">
        <f>T133+T134</f>
        <v>1</v>
      </c>
      <c r="U132" s="18">
        <f>T132/E132</f>
        <v>0.02</v>
      </c>
      <c r="V132" s="17">
        <f>V133+V134</f>
        <v>2</v>
      </c>
      <c r="W132" s="18">
        <f>V132/E132</f>
        <v>0.04</v>
      </c>
    </row>
    <row r="133" spans="1:23" x14ac:dyDescent="0.25">
      <c r="A133" s="20"/>
      <c r="B133" s="9"/>
      <c r="C133" s="23"/>
      <c r="D133" s="16" t="s">
        <v>24</v>
      </c>
      <c r="E133" s="17">
        <v>33</v>
      </c>
      <c r="F133" s="17">
        <v>15</v>
      </c>
      <c r="G133" s="18">
        <f t="shared" ref="G133:G134" si="90">F133/E133</f>
        <v>0.45454545454545453</v>
      </c>
      <c r="H133" s="24">
        <f t="shared" ref="H133:H146" si="91">F133-J133</f>
        <v>7</v>
      </c>
      <c r="I133" s="18">
        <f t="shared" ref="I133:I146" si="92">H133/F133</f>
        <v>0.46666666666666667</v>
      </c>
      <c r="J133" s="24">
        <v>8</v>
      </c>
      <c r="K133" s="18">
        <f t="shared" ref="K133:K146" si="93">J133/F133</f>
        <v>0.53333333333333333</v>
      </c>
      <c r="L133" s="17">
        <v>0</v>
      </c>
      <c r="M133" s="18">
        <f t="shared" ref="M133:M134" si="94">L133/E133</f>
        <v>0</v>
      </c>
      <c r="N133" s="17">
        <v>16</v>
      </c>
      <c r="O133" s="18">
        <f t="shared" ref="O133:O134" si="95">N133/E133</f>
        <v>0.48484848484848486</v>
      </c>
      <c r="P133" s="17">
        <v>0</v>
      </c>
      <c r="Q133" s="18">
        <f t="shared" ref="Q133:Q134" si="96">P133/E133</f>
        <v>0</v>
      </c>
      <c r="R133" s="17">
        <v>1</v>
      </c>
      <c r="S133" s="18">
        <f t="shared" ref="S133:S134" si="97">R133/E133</f>
        <v>3.0303030303030304E-2</v>
      </c>
      <c r="T133" s="17">
        <v>0</v>
      </c>
      <c r="U133" s="18">
        <f t="shared" ref="U133:U134" si="98">T133/E133</f>
        <v>0</v>
      </c>
      <c r="V133" s="17">
        <v>1</v>
      </c>
      <c r="W133" s="18">
        <f t="shared" ref="W133:W134" si="99">V133/E133</f>
        <v>3.0303030303030304E-2</v>
      </c>
    </row>
    <row r="134" spans="1:23" x14ac:dyDescent="0.25">
      <c r="A134" s="20"/>
      <c r="B134" s="9"/>
      <c r="C134" s="23"/>
      <c r="D134" s="17" t="s">
        <v>23</v>
      </c>
      <c r="E134" s="17">
        <v>17</v>
      </c>
      <c r="F134" s="17">
        <v>13</v>
      </c>
      <c r="G134" s="18">
        <f t="shared" si="90"/>
        <v>0.76470588235294112</v>
      </c>
      <c r="H134" s="24">
        <f t="shared" si="91"/>
        <v>6</v>
      </c>
      <c r="I134" s="18">
        <f t="shared" si="92"/>
        <v>0.46153846153846156</v>
      </c>
      <c r="J134" s="24">
        <v>7</v>
      </c>
      <c r="K134" s="18">
        <f t="shared" si="93"/>
        <v>0.53846153846153844</v>
      </c>
      <c r="L134" s="17">
        <v>0</v>
      </c>
      <c r="M134" s="18">
        <f t="shared" si="94"/>
        <v>0</v>
      </c>
      <c r="N134" s="17">
        <v>0</v>
      </c>
      <c r="O134" s="18">
        <f t="shared" si="95"/>
        <v>0</v>
      </c>
      <c r="P134" s="17">
        <v>2</v>
      </c>
      <c r="Q134" s="18">
        <f t="shared" si="96"/>
        <v>0.11764705882352941</v>
      </c>
      <c r="R134" s="17">
        <v>0</v>
      </c>
      <c r="S134" s="18">
        <f t="shared" si="97"/>
        <v>0</v>
      </c>
      <c r="T134" s="17">
        <v>1</v>
      </c>
      <c r="U134" s="18">
        <f t="shared" si="98"/>
        <v>5.8823529411764705E-2</v>
      </c>
      <c r="V134" s="17">
        <v>1</v>
      </c>
      <c r="W134" s="18">
        <f t="shared" si="99"/>
        <v>5.8823529411764705E-2</v>
      </c>
    </row>
    <row r="135" spans="1:23" x14ac:dyDescent="0.25">
      <c r="A135" s="20"/>
      <c r="B135" s="9"/>
      <c r="C135" s="23" t="s">
        <v>69</v>
      </c>
      <c r="D135" s="16" t="s">
        <v>22</v>
      </c>
      <c r="E135" s="17">
        <f>E136+E137</f>
        <v>26</v>
      </c>
      <c r="F135" s="17">
        <f>F136+F137</f>
        <v>16</v>
      </c>
      <c r="G135" s="18">
        <f>F135/E135</f>
        <v>0.61538461538461542</v>
      </c>
      <c r="H135" s="24">
        <f t="shared" si="91"/>
        <v>7</v>
      </c>
      <c r="I135" s="18">
        <f t="shared" si="92"/>
        <v>0.4375</v>
      </c>
      <c r="J135" s="24">
        <f>J136+J137</f>
        <v>9</v>
      </c>
      <c r="K135" s="18">
        <f t="shared" si="93"/>
        <v>0.5625</v>
      </c>
      <c r="L135" s="17">
        <f>L136+L137</f>
        <v>0</v>
      </c>
      <c r="M135" s="18">
        <f>L135/E135</f>
        <v>0</v>
      </c>
      <c r="N135" s="17">
        <f>N136+N137</f>
        <v>9</v>
      </c>
      <c r="O135" s="18">
        <f>N135/E135</f>
        <v>0.34615384615384615</v>
      </c>
      <c r="P135" s="17">
        <f>P136+P137</f>
        <v>1</v>
      </c>
      <c r="Q135" s="18">
        <f>P135/E135</f>
        <v>3.8461538461538464E-2</v>
      </c>
      <c r="R135" s="17">
        <f>R136+R137</f>
        <v>0</v>
      </c>
      <c r="S135" s="18">
        <f>R135/E135</f>
        <v>0</v>
      </c>
      <c r="T135" s="17">
        <f>T136+T137</f>
        <v>0</v>
      </c>
      <c r="U135" s="18">
        <f>T135/E135</f>
        <v>0</v>
      </c>
      <c r="V135" s="17">
        <f>V136+V137</f>
        <v>0</v>
      </c>
      <c r="W135" s="18">
        <f>V135/E135</f>
        <v>0</v>
      </c>
    </row>
    <row r="136" spans="1:23" x14ac:dyDescent="0.25">
      <c r="A136" s="20"/>
      <c r="B136" s="9"/>
      <c r="C136" s="23"/>
      <c r="D136" s="16" t="s">
        <v>24</v>
      </c>
      <c r="E136" s="17">
        <v>19</v>
      </c>
      <c r="F136" s="17">
        <v>10</v>
      </c>
      <c r="G136" s="18">
        <f t="shared" ref="G136:G137" si="100">F136/E136</f>
        <v>0.52631578947368418</v>
      </c>
      <c r="H136" s="24">
        <f t="shared" si="91"/>
        <v>5</v>
      </c>
      <c r="I136" s="18">
        <f t="shared" si="92"/>
        <v>0.5</v>
      </c>
      <c r="J136" s="24">
        <v>5</v>
      </c>
      <c r="K136" s="18">
        <f t="shared" si="93"/>
        <v>0.5</v>
      </c>
      <c r="L136" s="17">
        <v>0</v>
      </c>
      <c r="M136" s="18">
        <f t="shared" ref="M136:M137" si="101">L136/E136</f>
        <v>0</v>
      </c>
      <c r="N136" s="17">
        <v>9</v>
      </c>
      <c r="O136" s="18">
        <f>N136/E136</f>
        <v>0.47368421052631576</v>
      </c>
      <c r="P136" s="17">
        <v>0</v>
      </c>
      <c r="Q136" s="18">
        <f t="shared" ref="Q136:Q137" si="102">P136/E136</f>
        <v>0</v>
      </c>
      <c r="R136" s="17">
        <v>0</v>
      </c>
      <c r="S136" s="18">
        <f t="shared" ref="S136:S137" si="103">R136/E136</f>
        <v>0</v>
      </c>
      <c r="T136" s="17">
        <v>0</v>
      </c>
      <c r="U136" s="18">
        <f t="shared" ref="U136:U137" si="104">T136/E136</f>
        <v>0</v>
      </c>
      <c r="V136" s="17">
        <v>0</v>
      </c>
      <c r="W136" s="18">
        <f t="shared" ref="W136:W137" si="105">V136/E136</f>
        <v>0</v>
      </c>
    </row>
    <row r="137" spans="1:23" x14ac:dyDescent="0.25">
      <c r="A137" s="20"/>
      <c r="B137" s="9"/>
      <c r="C137" s="23"/>
      <c r="D137" s="17" t="s">
        <v>23</v>
      </c>
      <c r="E137" s="17">
        <v>7</v>
      </c>
      <c r="F137" s="17">
        <v>6</v>
      </c>
      <c r="G137" s="18">
        <f t="shared" si="100"/>
        <v>0.8571428571428571</v>
      </c>
      <c r="H137" s="24">
        <f t="shared" si="91"/>
        <v>2</v>
      </c>
      <c r="I137" s="18">
        <f t="shared" si="92"/>
        <v>0.33333333333333331</v>
      </c>
      <c r="J137" s="24">
        <v>4</v>
      </c>
      <c r="K137" s="18">
        <f t="shared" si="93"/>
        <v>0.66666666666666663</v>
      </c>
      <c r="L137" s="17">
        <v>0</v>
      </c>
      <c r="M137" s="18">
        <f t="shared" si="101"/>
        <v>0</v>
      </c>
      <c r="N137" s="17">
        <v>0</v>
      </c>
      <c r="O137" s="18">
        <f>N137/E137</f>
        <v>0</v>
      </c>
      <c r="P137" s="17">
        <v>1</v>
      </c>
      <c r="Q137" s="18">
        <f t="shared" si="102"/>
        <v>0.14285714285714285</v>
      </c>
      <c r="R137" s="17">
        <v>0</v>
      </c>
      <c r="S137" s="18">
        <f t="shared" si="103"/>
        <v>0</v>
      </c>
      <c r="T137" s="17">
        <v>0</v>
      </c>
      <c r="U137" s="18">
        <f t="shared" si="104"/>
        <v>0</v>
      </c>
      <c r="V137" s="17">
        <v>0</v>
      </c>
      <c r="W137" s="18">
        <f t="shared" si="105"/>
        <v>0</v>
      </c>
    </row>
    <row r="138" spans="1:23" x14ac:dyDescent="0.25">
      <c r="A138" s="20"/>
      <c r="B138" s="9"/>
      <c r="C138" s="23" t="s">
        <v>51</v>
      </c>
      <c r="D138" s="16" t="s">
        <v>22</v>
      </c>
      <c r="E138" s="17">
        <f>E139+E140</f>
        <v>56</v>
      </c>
      <c r="F138" s="17">
        <f>F139+F140</f>
        <v>33</v>
      </c>
      <c r="G138" s="18">
        <f>F138/E138</f>
        <v>0.5892857142857143</v>
      </c>
      <c r="H138" s="24">
        <f t="shared" si="91"/>
        <v>13</v>
      </c>
      <c r="I138" s="18">
        <f t="shared" si="92"/>
        <v>0.39393939393939392</v>
      </c>
      <c r="J138" s="24">
        <f>J139+J140</f>
        <v>20</v>
      </c>
      <c r="K138" s="18">
        <f t="shared" si="93"/>
        <v>0.60606060606060608</v>
      </c>
      <c r="L138" s="17">
        <f>L139+L140</f>
        <v>0</v>
      </c>
      <c r="M138" s="18">
        <f>L138/E138</f>
        <v>0</v>
      </c>
      <c r="N138" s="17">
        <f>N139+N140</f>
        <v>12</v>
      </c>
      <c r="O138" s="18">
        <f>N138/E138</f>
        <v>0.21428571428571427</v>
      </c>
      <c r="P138" s="17">
        <f>P139+P140</f>
        <v>2</v>
      </c>
      <c r="Q138" s="18">
        <f>P138/E138</f>
        <v>3.5714285714285712E-2</v>
      </c>
      <c r="R138" s="17">
        <f>R139+R140</f>
        <v>5</v>
      </c>
      <c r="S138" s="18">
        <f>R138/E138</f>
        <v>8.9285714285714288E-2</v>
      </c>
      <c r="T138" s="17">
        <f>T139+T140</f>
        <v>2</v>
      </c>
      <c r="U138" s="18">
        <f>T138/E138</f>
        <v>3.5714285714285712E-2</v>
      </c>
      <c r="V138" s="17">
        <f>V139+V140</f>
        <v>2</v>
      </c>
      <c r="W138" s="18">
        <f>V138/E138</f>
        <v>3.5714285714285712E-2</v>
      </c>
    </row>
    <row r="139" spans="1:23" x14ac:dyDescent="0.25">
      <c r="A139" s="20"/>
      <c r="B139" s="9"/>
      <c r="C139" s="23"/>
      <c r="D139" s="16" t="s">
        <v>24</v>
      </c>
      <c r="E139" s="17">
        <v>37</v>
      </c>
      <c r="F139" s="17">
        <v>20</v>
      </c>
      <c r="G139" s="18">
        <f t="shared" ref="G139:G140" si="106">F139/E139</f>
        <v>0.54054054054054057</v>
      </c>
      <c r="H139" s="24">
        <f t="shared" si="91"/>
        <v>9</v>
      </c>
      <c r="I139" s="18">
        <f t="shared" si="92"/>
        <v>0.45</v>
      </c>
      <c r="J139" s="24">
        <v>11</v>
      </c>
      <c r="K139" s="18">
        <f t="shared" si="93"/>
        <v>0.55000000000000004</v>
      </c>
      <c r="L139" s="17">
        <v>0</v>
      </c>
      <c r="M139" s="18">
        <f t="shared" ref="M139:M140" si="107">L139/E139</f>
        <v>0</v>
      </c>
      <c r="N139" s="17">
        <v>12</v>
      </c>
      <c r="O139" s="18">
        <f t="shared" ref="O139:O140" si="108">N139/E139</f>
        <v>0.32432432432432434</v>
      </c>
      <c r="P139" s="17">
        <v>0</v>
      </c>
      <c r="Q139" s="18">
        <f t="shared" ref="Q139:Q140" si="109">P139/E139</f>
        <v>0</v>
      </c>
      <c r="R139" s="17">
        <v>4</v>
      </c>
      <c r="S139" s="18">
        <f t="shared" ref="S139:S140" si="110">R139/E139</f>
        <v>0.10810810810810811</v>
      </c>
      <c r="T139" s="17">
        <v>0</v>
      </c>
      <c r="U139" s="18">
        <f t="shared" ref="U139:U140" si="111">T139/E139</f>
        <v>0</v>
      </c>
      <c r="V139" s="17">
        <v>1</v>
      </c>
      <c r="W139" s="18">
        <f t="shared" ref="W139:W140" si="112">V139/E139</f>
        <v>2.7027027027027029E-2</v>
      </c>
    </row>
    <row r="140" spans="1:23" x14ac:dyDescent="0.25">
      <c r="A140" s="20"/>
      <c r="B140" s="9"/>
      <c r="C140" s="23"/>
      <c r="D140" s="17" t="s">
        <v>23</v>
      </c>
      <c r="E140" s="17">
        <v>19</v>
      </c>
      <c r="F140" s="17">
        <v>13</v>
      </c>
      <c r="G140" s="18">
        <f t="shared" si="106"/>
        <v>0.68421052631578949</v>
      </c>
      <c r="H140" s="24">
        <f t="shared" si="91"/>
        <v>4</v>
      </c>
      <c r="I140" s="18">
        <f t="shared" si="92"/>
        <v>0.30769230769230771</v>
      </c>
      <c r="J140" s="24">
        <v>9</v>
      </c>
      <c r="K140" s="18">
        <f t="shared" si="93"/>
        <v>0.69230769230769229</v>
      </c>
      <c r="L140" s="17">
        <v>0</v>
      </c>
      <c r="M140" s="18">
        <f t="shared" si="107"/>
        <v>0</v>
      </c>
      <c r="N140" s="17">
        <v>0</v>
      </c>
      <c r="O140" s="18">
        <f t="shared" si="108"/>
        <v>0</v>
      </c>
      <c r="P140" s="17">
        <v>2</v>
      </c>
      <c r="Q140" s="18">
        <f t="shared" si="109"/>
        <v>0.10526315789473684</v>
      </c>
      <c r="R140" s="17">
        <v>1</v>
      </c>
      <c r="S140" s="18">
        <f t="shared" si="110"/>
        <v>5.2631578947368418E-2</v>
      </c>
      <c r="T140" s="17">
        <v>2</v>
      </c>
      <c r="U140" s="18">
        <f t="shared" si="111"/>
        <v>0.10526315789473684</v>
      </c>
      <c r="V140" s="17">
        <v>1</v>
      </c>
      <c r="W140" s="18">
        <f t="shared" si="112"/>
        <v>5.2631578947368418E-2</v>
      </c>
    </row>
    <row r="141" spans="1:23" x14ac:dyDescent="0.25">
      <c r="A141" s="20"/>
      <c r="B141" s="9"/>
      <c r="C141" s="23" t="s">
        <v>53</v>
      </c>
      <c r="D141" s="16" t="s">
        <v>22</v>
      </c>
      <c r="E141" s="17">
        <f>E142+E143</f>
        <v>15</v>
      </c>
      <c r="F141" s="17">
        <f>F142+F143</f>
        <v>9</v>
      </c>
      <c r="G141" s="18">
        <f>F141/E141</f>
        <v>0.6</v>
      </c>
      <c r="H141" s="24">
        <f t="shared" si="91"/>
        <v>3</v>
      </c>
      <c r="I141" s="18">
        <f t="shared" si="92"/>
        <v>0.33333333333333331</v>
      </c>
      <c r="J141" s="24">
        <f>J142+J143</f>
        <v>6</v>
      </c>
      <c r="K141" s="18">
        <f t="shared" si="93"/>
        <v>0.66666666666666663</v>
      </c>
      <c r="L141" s="17">
        <v>0</v>
      </c>
      <c r="M141" s="18">
        <f>L141/E141</f>
        <v>0</v>
      </c>
      <c r="N141" s="17">
        <f>N142+N143</f>
        <v>3</v>
      </c>
      <c r="O141" s="18">
        <f>N141/E141</f>
        <v>0.2</v>
      </c>
      <c r="P141" s="17">
        <f>P142+P143</f>
        <v>1</v>
      </c>
      <c r="Q141" s="18">
        <f>P141/E141</f>
        <v>6.6666666666666666E-2</v>
      </c>
      <c r="R141" s="17">
        <f>R142+R143</f>
        <v>1</v>
      </c>
      <c r="S141" s="18">
        <f>R141/E141</f>
        <v>6.6666666666666666E-2</v>
      </c>
      <c r="T141" s="17">
        <f>T142+T143</f>
        <v>1</v>
      </c>
      <c r="U141" s="18">
        <f>T141/E141</f>
        <v>6.6666666666666666E-2</v>
      </c>
      <c r="V141" s="17">
        <f>V142+V143</f>
        <v>0</v>
      </c>
      <c r="W141" s="18">
        <f>V141/E141</f>
        <v>0</v>
      </c>
    </row>
    <row r="142" spans="1:23" x14ac:dyDescent="0.25">
      <c r="A142" s="20"/>
      <c r="B142" s="9"/>
      <c r="C142" s="23"/>
      <c r="D142" s="16" t="s">
        <v>24</v>
      </c>
      <c r="E142" s="17">
        <v>9</v>
      </c>
      <c r="F142" s="17">
        <v>5</v>
      </c>
      <c r="G142" s="18">
        <f t="shared" ref="G142:G143" si="113">F142/E142</f>
        <v>0.55555555555555558</v>
      </c>
      <c r="H142" s="24">
        <f t="shared" si="91"/>
        <v>3</v>
      </c>
      <c r="I142" s="18">
        <f t="shared" si="92"/>
        <v>0.6</v>
      </c>
      <c r="J142" s="24">
        <v>2</v>
      </c>
      <c r="K142" s="18">
        <f t="shared" si="93"/>
        <v>0.4</v>
      </c>
      <c r="L142" s="17">
        <v>0</v>
      </c>
      <c r="M142" s="18">
        <f t="shared" ref="M142:M143" si="114">L142/E142</f>
        <v>0</v>
      </c>
      <c r="N142" s="17">
        <v>3</v>
      </c>
      <c r="O142" s="18">
        <f>N142/E142</f>
        <v>0.33333333333333331</v>
      </c>
      <c r="P142" s="17">
        <v>0</v>
      </c>
      <c r="Q142" s="18">
        <f t="shared" ref="Q142:Q143" si="115">P142/E142</f>
        <v>0</v>
      </c>
      <c r="R142" s="17">
        <v>0</v>
      </c>
      <c r="S142" s="18">
        <f t="shared" ref="S142:S143" si="116">R142/E142</f>
        <v>0</v>
      </c>
      <c r="T142" s="17">
        <v>1</v>
      </c>
      <c r="U142" s="18">
        <f t="shared" ref="U142:U143" si="117">T142/E142</f>
        <v>0.1111111111111111</v>
      </c>
      <c r="V142" s="17">
        <v>0</v>
      </c>
      <c r="W142" s="18">
        <f t="shared" ref="W142:W143" si="118">V142/E142</f>
        <v>0</v>
      </c>
    </row>
    <row r="143" spans="1:23" x14ac:dyDescent="0.25">
      <c r="A143" s="20"/>
      <c r="B143" s="9"/>
      <c r="C143" s="23"/>
      <c r="D143" s="17" t="s">
        <v>23</v>
      </c>
      <c r="E143" s="17">
        <v>6</v>
      </c>
      <c r="F143" s="17">
        <v>4</v>
      </c>
      <c r="G143" s="18">
        <f t="shared" si="113"/>
        <v>0.66666666666666663</v>
      </c>
      <c r="H143" s="24">
        <f>F143-J143</f>
        <v>0</v>
      </c>
      <c r="I143" s="18">
        <f t="shared" si="92"/>
        <v>0</v>
      </c>
      <c r="J143" s="24">
        <v>4</v>
      </c>
      <c r="K143" s="18">
        <f t="shared" si="93"/>
        <v>1</v>
      </c>
      <c r="L143" s="17">
        <v>0</v>
      </c>
      <c r="M143" s="18">
        <f t="shared" si="114"/>
        <v>0</v>
      </c>
      <c r="N143" s="17">
        <v>0</v>
      </c>
      <c r="O143" s="18">
        <f>N143/E143</f>
        <v>0</v>
      </c>
      <c r="P143" s="17">
        <v>1</v>
      </c>
      <c r="Q143" s="18">
        <f t="shared" si="115"/>
        <v>0.16666666666666666</v>
      </c>
      <c r="R143" s="17">
        <v>1</v>
      </c>
      <c r="S143" s="18">
        <f t="shared" si="116"/>
        <v>0.16666666666666666</v>
      </c>
      <c r="T143" s="17">
        <v>0</v>
      </c>
      <c r="U143" s="18">
        <f t="shared" si="117"/>
        <v>0</v>
      </c>
      <c r="V143" s="17">
        <v>0</v>
      </c>
      <c r="W143" s="18">
        <f t="shared" si="118"/>
        <v>0</v>
      </c>
    </row>
    <row r="144" spans="1:23" x14ac:dyDescent="0.25">
      <c r="A144" s="20"/>
      <c r="B144" s="9"/>
      <c r="C144" s="22" t="s">
        <v>98</v>
      </c>
      <c r="D144" s="16" t="s">
        <v>22</v>
      </c>
      <c r="E144" s="17">
        <f>E145+E146</f>
        <v>147</v>
      </c>
      <c r="F144" s="17">
        <f>F145+F146</f>
        <v>86</v>
      </c>
      <c r="G144" s="18">
        <f>F144/E144</f>
        <v>0.58503401360544216</v>
      </c>
      <c r="H144" s="24">
        <f t="shared" si="91"/>
        <v>36</v>
      </c>
      <c r="I144" s="18">
        <f t="shared" si="92"/>
        <v>0.41860465116279072</v>
      </c>
      <c r="J144" s="24">
        <f>J145+J146</f>
        <v>50</v>
      </c>
      <c r="K144" s="18">
        <f t="shared" si="93"/>
        <v>0.58139534883720934</v>
      </c>
      <c r="L144" s="17">
        <f>L145+L146</f>
        <v>0</v>
      </c>
      <c r="M144" s="18">
        <f>L144/E144</f>
        <v>0</v>
      </c>
      <c r="N144" s="17">
        <f>N145+N146</f>
        <v>40</v>
      </c>
      <c r="O144" s="18">
        <f>N144/E144</f>
        <v>0.27210884353741499</v>
      </c>
      <c r="P144" s="17">
        <f>P145+P146</f>
        <v>6</v>
      </c>
      <c r="Q144" s="18">
        <f>P144/E144</f>
        <v>4.0816326530612242E-2</v>
      </c>
      <c r="R144" s="17">
        <f>R145+R146</f>
        <v>7</v>
      </c>
      <c r="S144" s="18">
        <f>R144/E144</f>
        <v>4.7619047619047616E-2</v>
      </c>
      <c r="T144" s="17">
        <f>T145+T146</f>
        <v>4</v>
      </c>
      <c r="U144" s="18">
        <f>T144/E144</f>
        <v>2.7210884353741496E-2</v>
      </c>
      <c r="V144" s="17">
        <f>V145+V146</f>
        <v>4</v>
      </c>
      <c r="W144" s="18">
        <f>V144/E144</f>
        <v>2.7210884353741496E-2</v>
      </c>
    </row>
    <row r="145" spans="1:23" x14ac:dyDescent="0.25">
      <c r="A145" s="20"/>
      <c r="B145" s="9"/>
      <c r="C145" s="22"/>
      <c r="D145" s="16" t="s">
        <v>24</v>
      </c>
      <c r="E145" s="17">
        <f>SUM(E133,E136,E139,E142)</f>
        <v>98</v>
      </c>
      <c r="F145" s="17">
        <f>SUM(F133,F136,F139,F142)</f>
        <v>50</v>
      </c>
      <c r="G145" s="18">
        <f t="shared" ref="G145:G146" si="119">F145/E145</f>
        <v>0.51020408163265307</v>
      </c>
      <c r="H145" s="24">
        <f t="shared" si="91"/>
        <v>24</v>
      </c>
      <c r="I145" s="18">
        <f t="shared" si="92"/>
        <v>0.48</v>
      </c>
      <c r="J145" s="24">
        <f>SUM(J133,J136,J139,J142)</f>
        <v>26</v>
      </c>
      <c r="K145" s="18">
        <f t="shared" si="93"/>
        <v>0.52</v>
      </c>
      <c r="L145" s="17">
        <f>SUM(L133,L136,L139,L142)</f>
        <v>0</v>
      </c>
      <c r="M145" s="18">
        <f t="shared" ref="M145:M146" si="120">L145/E145</f>
        <v>0</v>
      </c>
      <c r="N145" s="17">
        <f>SUM(N133,N136,N139,N142)</f>
        <v>40</v>
      </c>
      <c r="O145" s="18">
        <f t="shared" ref="O145:O146" si="121">N145/E145</f>
        <v>0.40816326530612246</v>
      </c>
      <c r="P145" s="17">
        <f>SUM(P133,P136,P139,P142)</f>
        <v>0</v>
      </c>
      <c r="Q145" s="18">
        <f t="shared" ref="Q145:Q146" si="122">P145/E145</f>
        <v>0</v>
      </c>
      <c r="R145" s="17">
        <f>SUM(R133,R136,R139,R142)</f>
        <v>5</v>
      </c>
      <c r="S145" s="18">
        <f t="shared" ref="S145:S146" si="123">R145/E145</f>
        <v>5.1020408163265307E-2</v>
      </c>
      <c r="T145" s="17">
        <f>SUM(T133,T136,T139,T142)</f>
        <v>1</v>
      </c>
      <c r="U145" s="18">
        <f t="shared" ref="U145:U146" si="124">T145/E145</f>
        <v>1.020408163265306E-2</v>
      </c>
      <c r="V145" s="17">
        <f>SUM(V133,V136,V139,V142)</f>
        <v>2</v>
      </c>
      <c r="W145" s="18">
        <f t="shared" ref="W145:W146" si="125">V145/E145</f>
        <v>2.0408163265306121E-2</v>
      </c>
    </row>
    <row r="146" spans="1:23" x14ac:dyDescent="0.25">
      <c r="A146" s="21"/>
      <c r="B146" s="9"/>
      <c r="C146" s="22"/>
      <c r="D146" s="17" t="s">
        <v>23</v>
      </c>
      <c r="E146" s="17">
        <f>SUM(E134,E137,E140,E143)</f>
        <v>49</v>
      </c>
      <c r="F146" s="17">
        <f>SUM(F134,F137,F140,F143)</f>
        <v>36</v>
      </c>
      <c r="G146" s="18">
        <f t="shared" si="119"/>
        <v>0.73469387755102045</v>
      </c>
      <c r="H146" s="24">
        <f t="shared" si="91"/>
        <v>12</v>
      </c>
      <c r="I146" s="18">
        <f t="shared" si="92"/>
        <v>0.33333333333333331</v>
      </c>
      <c r="J146" s="24">
        <f>SUM(J134,J137,J140,J143)</f>
        <v>24</v>
      </c>
      <c r="K146" s="18">
        <f t="shared" si="93"/>
        <v>0.66666666666666663</v>
      </c>
      <c r="L146" s="17">
        <f>SUM(L134,L137,L140,L143)</f>
        <v>0</v>
      </c>
      <c r="M146" s="18">
        <f t="shared" si="120"/>
        <v>0</v>
      </c>
      <c r="N146" s="17">
        <f>SUM(N134,N137,N140,N143)</f>
        <v>0</v>
      </c>
      <c r="O146" s="18">
        <f t="shared" si="121"/>
        <v>0</v>
      </c>
      <c r="P146" s="17">
        <f>SUM(P134,P137,P140,P143)</f>
        <v>6</v>
      </c>
      <c r="Q146" s="18">
        <f t="shared" si="122"/>
        <v>0.12244897959183673</v>
      </c>
      <c r="R146" s="17">
        <f>SUM(R134,R137,R140,R143)</f>
        <v>2</v>
      </c>
      <c r="S146" s="18">
        <f t="shared" si="123"/>
        <v>4.0816326530612242E-2</v>
      </c>
      <c r="T146" s="17">
        <f>SUM(T134,T137,T140,T143)</f>
        <v>3</v>
      </c>
      <c r="U146" s="18">
        <f t="shared" si="124"/>
        <v>6.1224489795918366E-2</v>
      </c>
      <c r="V146" s="17">
        <f>SUM(V134,V137,V140,V143)</f>
        <v>2</v>
      </c>
      <c r="W146" s="18">
        <f t="shared" si="125"/>
        <v>4.0816326530612242E-2</v>
      </c>
    </row>
    <row r="147" spans="1:23" x14ac:dyDescent="0.25">
      <c r="A147" s="14">
        <v>11</v>
      </c>
      <c r="B147" s="9" t="s">
        <v>20</v>
      </c>
      <c r="C147" s="23" t="s">
        <v>70</v>
      </c>
      <c r="D147" s="16" t="s">
        <v>22</v>
      </c>
      <c r="E147" s="17">
        <f>E148+E149</f>
        <v>79</v>
      </c>
      <c r="F147" s="17">
        <f>F148+F149</f>
        <v>44</v>
      </c>
      <c r="G147" s="18">
        <f>F147/E147</f>
        <v>0.55696202531645567</v>
      </c>
      <c r="H147" s="24">
        <f>F147-J147</f>
        <v>15</v>
      </c>
      <c r="I147" s="18">
        <f>H147/F147</f>
        <v>0.34090909090909088</v>
      </c>
      <c r="J147" s="24">
        <f>J148+J149</f>
        <v>29</v>
      </c>
      <c r="K147" s="18">
        <f>J147/F147</f>
        <v>0.65909090909090906</v>
      </c>
      <c r="L147" s="17">
        <f>L148+L149</f>
        <v>0</v>
      </c>
      <c r="M147" s="18">
        <f>L147/E147</f>
        <v>0</v>
      </c>
      <c r="N147" s="17">
        <f>N148+N149</f>
        <v>21</v>
      </c>
      <c r="O147" s="18">
        <f>N147/E147</f>
        <v>0.26582278481012656</v>
      </c>
      <c r="P147" s="17">
        <f>P148+P149</f>
        <v>14</v>
      </c>
      <c r="Q147" s="18">
        <f>P147/E147</f>
        <v>0.17721518987341772</v>
      </c>
      <c r="R147" s="17">
        <f>R148+R149</f>
        <v>0</v>
      </c>
      <c r="S147" s="18">
        <f>R147/E147</f>
        <v>0</v>
      </c>
      <c r="T147" s="17">
        <f>T148+T149</f>
        <v>0</v>
      </c>
      <c r="U147" s="18">
        <f>T147/E147</f>
        <v>0</v>
      </c>
      <c r="V147" s="17">
        <f>V148+V149</f>
        <v>0</v>
      </c>
      <c r="W147" s="18">
        <f>V147/E147</f>
        <v>0</v>
      </c>
    </row>
    <row r="148" spans="1:23" x14ac:dyDescent="0.25">
      <c r="A148" s="20"/>
      <c r="B148" s="9"/>
      <c r="C148" s="23"/>
      <c r="D148" s="16" t="s">
        <v>24</v>
      </c>
      <c r="E148" s="17">
        <v>33</v>
      </c>
      <c r="F148" s="17">
        <v>12</v>
      </c>
      <c r="G148" s="18">
        <f t="shared" ref="G148:G149" si="126">F148/E148</f>
        <v>0.36363636363636365</v>
      </c>
      <c r="H148" s="24">
        <f t="shared" ref="H148:H156" si="127">F148-J148</f>
        <v>5</v>
      </c>
      <c r="I148" s="18">
        <f t="shared" ref="I148:I160" si="128">H148/F148</f>
        <v>0.41666666666666669</v>
      </c>
      <c r="J148" s="24">
        <v>7</v>
      </c>
      <c r="K148" s="18">
        <f t="shared" ref="K148:K160" si="129">J148/F148</f>
        <v>0.58333333333333337</v>
      </c>
      <c r="L148" s="17">
        <v>0</v>
      </c>
      <c r="M148" s="18">
        <f t="shared" ref="M148:M149" si="130">L148/E148</f>
        <v>0</v>
      </c>
      <c r="N148" s="17">
        <v>21</v>
      </c>
      <c r="O148" s="18">
        <f t="shared" ref="O148:O149" si="131">N148/E148</f>
        <v>0.63636363636363635</v>
      </c>
      <c r="P148" s="17">
        <v>0</v>
      </c>
      <c r="Q148" s="18">
        <f t="shared" ref="Q148:Q149" si="132">P148/E148</f>
        <v>0</v>
      </c>
      <c r="R148" s="17">
        <v>0</v>
      </c>
      <c r="S148" s="18">
        <f t="shared" ref="S148:S149" si="133">R148/E148</f>
        <v>0</v>
      </c>
      <c r="T148" s="17">
        <v>0</v>
      </c>
      <c r="U148" s="18">
        <f t="shared" ref="U148:U149" si="134">T148/E148</f>
        <v>0</v>
      </c>
      <c r="V148" s="17">
        <v>0</v>
      </c>
      <c r="W148" s="18">
        <f t="shared" ref="W148:W149" si="135">V148/E148</f>
        <v>0</v>
      </c>
    </row>
    <row r="149" spans="1:23" x14ac:dyDescent="0.25">
      <c r="A149" s="20"/>
      <c r="B149" s="9"/>
      <c r="C149" s="23"/>
      <c r="D149" s="17" t="s">
        <v>23</v>
      </c>
      <c r="E149" s="17">
        <v>46</v>
      </c>
      <c r="F149" s="17">
        <v>32</v>
      </c>
      <c r="G149" s="18">
        <f t="shared" si="126"/>
        <v>0.69565217391304346</v>
      </c>
      <c r="H149" s="24">
        <f t="shared" si="127"/>
        <v>10</v>
      </c>
      <c r="I149" s="18">
        <f t="shared" si="128"/>
        <v>0.3125</v>
      </c>
      <c r="J149" s="24">
        <v>22</v>
      </c>
      <c r="K149" s="18">
        <f t="shared" si="129"/>
        <v>0.6875</v>
      </c>
      <c r="L149" s="17">
        <v>0</v>
      </c>
      <c r="M149" s="18">
        <f t="shared" si="130"/>
        <v>0</v>
      </c>
      <c r="N149" s="17">
        <v>0</v>
      </c>
      <c r="O149" s="18">
        <f t="shared" si="131"/>
        <v>0</v>
      </c>
      <c r="P149" s="17">
        <v>14</v>
      </c>
      <c r="Q149" s="18">
        <f t="shared" si="132"/>
        <v>0.30434782608695654</v>
      </c>
      <c r="R149" s="17">
        <v>0</v>
      </c>
      <c r="S149" s="18">
        <f t="shared" si="133"/>
        <v>0</v>
      </c>
      <c r="T149" s="17">
        <v>0</v>
      </c>
      <c r="U149" s="18">
        <f t="shared" si="134"/>
        <v>0</v>
      </c>
      <c r="V149" s="17">
        <v>0</v>
      </c>
      <c r="W149" s="18">
        <f t="shared" si="135"/>
        <v>0</v>
      </c>
    </row>
    <row r="150" spans="1:23" ht="31.5" x14ac:dyDescent="0.25">
      <c r="A150" s="20"/>
      <c r="B150" s="9"/>
      <c r="C150" s="27" t="s">
        <v>71</v>
      </c>
      <c r="D150" s="17" t="s">
        <v>58</v>
      </c>
      <c r="E150" s="17">
        <v>28</v>
      </c>
      <c r="F150" s="17">
        <v>20</v>
      </c>
      <c r="G150" s="18">
        <f>F150/E150</f>
        <v>0.7142857142857143</v>
      </c>
      <c r="H150" s="24">
        <f t="shared" si="127"/>
        <v>8</v>
      </c>
      <c r="I150" s="18">
        <f t="shared" si="128"/>
        <v>0.4</v>
      </c>
      <c r="J150" s="24">
        <v>12</v>
      </c>
      <c r="K150" s="18">
        <f t="shared" si="129"/>
        <v>0.6</v>
      </c>
      <c r="L150" s="17">
        <v>0</v>
      </c>
      <c r="M150" s="18">
        <f>L150/E150</f>
        <v>0</v>
      </c>
      <c r="N150" s="17">
        <v>0</v>
      </c>
      <c r="O150" s="18">
        <f>N150/E150</f>
        <v>0</v>
      </c>
      <c r="P150" s="17">
        <v>8</v>
      </c>
      <c r="Q150" s="18">
        <f>P150/E150</f>
        <v>0.2857142857142857</v>
      </c>
      <c r="R150" s="17">
        <v>0</v>
      </c>
      <c r="S150" s="18">
        <f>R150/E150</f>
        <v>0</v>
      </c>
      <c r="T150" s="17">
        <v>0</v>
      </c>
      <c r="U150" s="18">
        <f>T150/E150</f>
        <v>0</v>
      </c>
      <c r="V150" s="17">
        <v>0</v>
      </c>
      <c r="W150" s="18">
        <f>V150/E150</f>
        <v>0</v>
      </c>
    </row>
    <row r="151" spans="1:23" ht="24.75" customHeight="1" x14ac:dyDescent="0.25">
      <c r="A151" s="21"/>
      <c r="B151" s="9"/>
      <c r="C151" s="29" t="s">
        <v>99</v>
      </c>
      <c r="D151" s="16" t="s">
        <v>22</v>
      </c>
      <c r="E151" s="17">
        <f>SUM(E148,E149,E150)</f>
        <v>107</v>
      </c>
      <c r="F151" s="17">
        <f>SUM(F148,F149,F150)</f>
        <v>64</v>
      </c>
      <c r="G151" s="18">
        <f>F151/E151</f>
        <v>0.59813084112149528</v>
      </c>
      <c r="H151" s="24">
        <f t="shared" si="127"/>
        <v>23</v>
      </c>
      <c r="I151" s="18">
        <f t="shared" si="128"/>
        <v>0.359375</v>
      </c>
      <c r="J151" s="24">
        <f>SUM(J148,J149,J150)</f>
        <v>41</v>
      </c>
      <c r="K151" s="18">
        <f t="shared" si="129"/>
        <v>0.640625</v>
      </c>
      <c r="L151" s="17">
        <f>SUM(L148,L149,L150)</f>
        <v>0</v>
      </c>
      <c r="M151" s="18">
        <f>L151/E151</f>
        <v>0</v>
      </c>
      <c r="N151" s="17">
        <f>SUM(N148,N149,N150)</f>
        <v>21</v>
      </c>
      <c r="O151" s="18">
        <f>N151/E151</f>
        <v>0.19626168224299065</v>
      </c>
      <c r="P151" s="17">
        <f>SUM(P148,P149,P150)</f>
        <v>22</v>
      </c>
      <c r="Q151" s="18">
        <f>P151/E151</f>
        <v>0.20560747663551401</v>
      </c>
      <c r="R151" s="17">
        <f>SUM(R148,R149,R150)</f>
        <v>0</v>
      </c>
      <c r="S151" s="18">
        <f t="shared" ref="S151:S160" si="136">R151/E151</f>
        <v>0</v>
      </c>
      <c r="T151" s="17">
        <f>SUM(T148,T149,T150)</f>
        <v>0</v>
      </c>
      <c r="U151" s="18">
        <f t="shared" ref="U151:U160" si="137">T151/E151</f>
        <v>0</v>
      </c>
      <c r="V151" s="17">
        <f>SUM(V148,V149,V150)</f>
        <v>0</v>
      </c>
      <c r="W151" s="18">
        <f t="shared" ref="W151:W160" si="138">V151/E151</f>
        <v>0</v>
      </c>
    </row>
    <row r="152" spans="1:23" ht="31.5" x14ac:dyDescent="0.25">
      <c r="A152" s="14">
        <v>12</v>
      </c>
      <c r="B152" s="9" t="s">
        <v>21</v>
      </c>
      <c r="C152" s="29" t="s">
        <v>72</v>
      </c>
      <c r="D152" s="17" t="s">
        <v>58</v>
      </c>
      <c r="E152" s="17">
        <v>49</v>
      </c>
      <c r="F152" s="17">
        <v>35</v>
      </c>
      <c r="G152" s="18">
        <f t="shared" ref="G152:G160" si="139">F152/E152</f>
        <v>0.7142857142857143</v>
      </c>
      <c r="H152" s="24">
        <f t="shared" si="127"/>
        <v>13</v>
      </c>
      <c r="I152" s="18">
        <f t="shared" si="128"/>
        <v>0.37142857142857144</v>
      </c>
      <c r="J152" s="17">
        <v>22</v>
      </c>
      <c r="K152" s="18">
        <f t="shared" si="129"/>
        <v>0.62857142857142856</v>
      </c>
      <c r="L152" s="17">
        <v>0</v>
      </c>
      <c r="M152" s="18">
        <f t="shared" ref="M152:M160" si="140">L152/E152</f>
        <v>0</v>
      </c>
      <c r="N152" s="17">
        <v>11</v>
      </c>
      <c r="O152" s="18">
        <f t="shared" ref="O152:O160" si="141">N152/E152</f>
        <v>0.22448979591836735</v>
      </c>
      <c r="P152" s="17">
        <v>0</v>
      </c>
      <c r="Q152" s="18">
        <f t="shared" ref="Q152:Q160" si="142">P152/E152</f>
        <v>0</v>
      </c>
      <c r="R152" s="17">
        <v>1</v>
      </c>
      <c r="S152" s="18">
        <f t="shared" si="136"/>
        <v>2.0408163265306121E-2</v>
      </c>
      <c r="T152" s="17">
        <v>2</v>
      </c>
      <c r="U152" s="18">
        <f t="shared" si="137"/>
        <v>4.0816326530612242E-2</v>
      </c>
      <c r="V152" s="17">
        <v>0</v>
      </c>
      <c r="W152" s="18">
        <f t="shared" si="138"/>
        <v>0</v>
      </c>
    </row>
    <row r="153" spans="1:23" ht="31.5" x14ac:dyDescent="0.25">
      <c r="A153" s="20"/>
      <c r="B153" s="9"/>
      <c r="C153" s="29" t="s">
        <v>73</v>
      </c>
      <c r="D153" s="17" t="s">
        <v>24</v>
      </c>
      <c r="E153" s="17">
        <v>10</v>
      </c>
      <c r="F153" s="17">
        <v>5</v>
      </c>
      <c r="G153" s="18">
        <f t="shared" si="139"/>
        <v>0.5</v>
      </c>
      <c r="H153" s="24">
        <f t="shared" si="127"/>
        <v>2</v>
      </c>
      <c r="I153" s="18">
        <f t="shared" si="128"/>
        <v>0.4</v>
      </c>
      <c r="J153" s="17">
        <v>3</v>
      </c>
      <c r="K153" s="18">
        <f t="shared" si="129"/>
        <v>0.6</v>
      </c>
      <c r="L153" s="17">
        <v>0</v>
      </c>
      <c r="M153" s="18">
        <f t="shared" si="140"/>
        <v>0</v>
      </c>
      <c r="N153" s="17">
        <v>5</v>
      </c>
      <c r="O153" s="18">
        <f t="shared" si="141"/>
        <v>0.5</v>
      </c>
      <c r="P153" s="17">
        <v>0</v>
      </c>
      <c r="Q153" s="18">
        <f t="shared" si="142"/>
        <v>0</v>
      </c>
      <c r="R153" s="17">
        <v>0</v>
      </c>
      <c r="S153" s="18">
        <f t="shared" si="136"/>
        <v>0</v>
      </c>
      <c r="T153" s="17">
        <v>0</v>
      </c>
      <c r="U153" s="18">
        <f t="shared" si="137"/>
        <v>0</v>
      </c>
      <c r="V153" s="17">
        <v>0</v>
      </c>
      <c r="W153" s="18">
        <f t="shared" si="138"/>
        <v>0</v>
      </c>
    </row>
    <row r="154" spans="1:23" x14ac:dyDescent="0.25">
      <c r="A154" s="20"/>
      <c r="B154" s="9"/>
      <c r="C154" s="23" t="s">
        <v>56</v>
      </c>
      <c r="D154" s="16" t="s">
        <v>22</v>
      </c>
      <c r="E154" s="17">
        <f>E155+E156</f>
        <v>226</v>
      </c>
      <c r="F154" s="17">
        <f t="shared" ref="F154:V154" si="143">F155+F156</f>
        <v>130</v>
      </c>
      <c r="G154" s="18">
        <f t="shared" si="139"/>
        <v>0.5752212389380531</v>
      </c>
      <c r="H154" s="24">
        <f t="shared" si="127"/>
        <v>53</v>
      </c>
      <c r="I154" s="18">
        <f t="shared" si="128"/>
        <v>0.40769230769230769</v>
      </c>
      <c r="J154" s="17">
        <f t="shared" si="143"/>
        <v>77</v>
      </c>
      <c r="K154" s="18">
        <f t="shared" si="129"/>
        <v>0.59230769230769231</v>
      </c>
      <c r="L154" s="17">
        <f t="shared" si="143"/>
        <v>0</v>
      </c>
      <c r="M154" s="18">
        <f t="shared" si="140"/>
        <v>0</v>
      </c>
      <c r="N154" s="17">
        <f t="shared" si="143"/>
        <v>73</v>
      </c>
      <c r="O154" s="18">
        <f t="shared" si="141"/>
        <v>0.32300884955752213</v>
      </c>
      <c r="P154" s="17">
        <f t="shared" si="143"/>
        <v>4</v>
      </c>
      <c r="Q154" s="18">
        <f t="shared" si="142"/>
        <v>1.7699115044247787E-2</v>
      </c>
      <c r="R154" s="17">
        <f t="shared" si="143"/>
        <v>5</v>
      </c>
      <c r="S154" s="18">
        <f t="shared" si="136"/>
        <v>2.2123893805309734E-2</v>
      </c>
      <c r="T154" s="17">
        <f t="shared" si="143"/>
        <v>12</v>
      </c>
      <c r="U154" s="18">
        <f t="shared" si="137"/>
        <v>5.3097345132743362E-2</v>
      </c>
      <c r="V154" s="17">
        <f t="shared" si="143"/>
        <v>2</v>
      </c>
      <c r="W154" s="18">
        <f t="shared" si="138"/>
        <v>8.8495575221238937E-3</v>
      </c>
    </row>
    <row r="155" spans="1:23" x14ac:dyDescent="0.25">
      <c r="A155" s="20"/>
      <c r="B155" s="9"/>
      <c r="C155" s="23"/>
      <c r="D155" s="16" t="s">
        <v>24</v>
      </c>
      <c r="E155" s="17">
        <v>179</v>
      </c>
      <c r="F155" s="17">
        <v>97</v>
      </c>
      <c r="G155" s="18">
        <f t="shared" si="139"/>
        <v>0.54189944134078216</v>
      </c>
      <c r="H155" s="24">
        <f t="shared" si="127"/>
        <v>38</v>
      </c>
      <c r="I155" s="18">
        <f t="shared" si="128"/>
        <v>0.39175257731958762</v>
      </c>
      <c r="J155" s="17">
        <v>59</v>
      </c>
      <c r="K155" s="18">
        <f t="shared" si="129"/>
        <v>0.60824742268041232</v>
      </c>
      <c r="L155" s="17">
        <v>0</v>
      </c>
      <c r="M155" s="18">
        <f t="shared" si="140"/>
        <v>0</v>
      </c>
      <c r="N155" s="17">
        <v>73</v>
      </c>
      <c r="O155" s="18">
        <f t="shared" si="141"/>
        <v>0.40782122905027934</v>
      </c>
      <c r="P155" s="17">
        <v>0</v>
      </c>
      <c r="Q155" s="18">
        <f t="shared" si="142"/>
        <v>0</v>
      </c>
      <c r="R155" s="17">
        <v>1</v>
      </c>
      <c r="S155" s="18">
        <f t="shared" si="136"/>
        <v>5.5865921787709499E-3</v>
      </c>
      <c r="T155" s="17">
        <v>8</v>
      </c>
      <c r="U155" s="18">
        <f t="shared" si="137"/>
        <v>4.4692737430167599E-2</v>
      </c>
      <c r="V155" s="17">
        <v>0</v>
      </c>
      <c r="W155" s="18">
        <f t="shared" si="138"/>
        <v>0</v>
      </c>
    </row>
    <row r="156" spans="1:23" x14ac:dyDescent="0.25">
      <c r="A156" s="20"/>
      <c r="B156" s="9"/>
      <c r="C156" s="23"/>
      <c r="D156" s="17" t="s">
        <v>23</v>
      </c>
      <c r="E156" s="17">
        <v>47</v>
      </c>
      <c r="F156" s="17">
        <v>33</v>
      </c>
      <c r="G156" s="18">
        <f t="shared" si="139"/>
        <v>0.7021276595744681</v>
      </c>
      <c r="H156" s="24">
        <f t="shared" si="127"/>
        <v>15</v>
      </c>
      <c r="I156" s="18">
        <f t="shared" si="128"/>
        <v>0.45454545454545453</v>
      </c>
      <c r="J156" s="17">
        <v>18</v>
      </c>
      <c r="K156" s="18">
        <f t="shared" si="129"/>
        <v>0.54545454545454541</v>
      </c>
      <c r="L156" s="17">
        <v>0</v>
      </c>
      <c r="M156" s="18">
        <f t="shared" si="140"/>
        <v>0</v>
      </c>
      <c r="N156" s="17">
        <v>0</v>
      </c>
      <c r="O156" s="18">
        <f t="shared" si="141"/>
        <v>0</v>
      </c>
      <c r="P156" s="17">
        <v>4</v>
      </c>
      <c r="Q156" s="18">
        <f t="shared" si="142"/>
        <v>8.5106382978723402E-2</v>
      </c>
      <c r="R156" s="17">
        <v>4</v>
      </c>
      <c r="S156" s="18">
        <f t="shared" si="136"/>
        <v>8.5106382978723402E-2</v>
      </c>
      <c r="T156" s="17">
        <v>4</v>
      </c>
      <c r="U156" s="18">
        <f t="shared" si="137"/>
        <v>8.5106382978723402E-2</v>
      </c>
      <c r="V156" s="17">
        <v>2</v>
      </c>
      <c r="W156" s="18">
        <f t="shared" si="138"/>
        <v>4.2553191489361701E-2</v>
      </c>
    </row>
    <row r="157" spans="1:23" x14ac:dyDescent="0.25">
      <c r="A157" s="20"/>
      <c r="B157" s="9"/>
      <c r="C157" s="22" t="s">
        <v>100</v>
      </c>
      <c r="D157" s="16" t="s">
        <v>22</v>
      </c>
      <c r="E157" s="17">
        <f>E158+E159+E160</f>
        <v>285</v>
      </c>
      <c r="F157" s="17">
        <f t="shared" ref="F157:V157" si="144">F158+F159+F160</f>
        <v>170</v>
      </c>
      <c r="G157" s="18">
        <f t="shared" si="139"/>
        <v>0.59649122807017541</v>
      </c>
      <c r="H157" s="17">
        <f t="shared" si="144"/>
        <v>68</v>
      </c>
      <c r="I157" s="18">
        <f t="shared" si="128"/>
        <v>0.4</v>
      </c>
      <c r="J157" s="17">
        <f t="shared" si="144"/>
        <v>102</v>
      </c>
      <c r="K157" s="18">
        <f t="shared" si="129"/>
        <v>0.6</v>
      </c>
      <c r="L157" s="17">
        <f t="shared" si="144"/>
        <v>0</v>
      </c>
      <c r="M157" s="18">
        <f t="shared" si="140"/>
        <v>0</v>
      </c>
      <c r="N157" s="17">
        <f t="shared" si="144"/>
        <v>89</v>
      </c>
      <c r="O157" s="18">
        <f t="shared" si="141"/>
        <v>0.31228070175438599</v>
      </c>
      <c r="P157" s="17">
        <f t="shared" si="144"/>
        <v>4</v>
      </c>
      <c r="Q157" s="18">
        <f t="shared" si="142"/>
        <v>1.4035087719298246E-2</v>
      </c>
      <c r="R157" s="17">
        <f t="shared" si="144"/>
        <v>6</v>
      </c>
      <c r="S157" s="18">
        <f t="shared" si="136"/>
        <v>2.1052631578947368E-2</v>
      </c>
      <c r="T157" s="17">
        <f t="shared" si="144"/>
        <v>14</v>
      </c>
      <c r="U157" s="18">
        <f t="shared" si="137"/>
        <v>4.912280701754386E-2</v>
      </c>
      <c r="V157" s="17">
        <f t="shared" si="144"/>
        <v>2</v>
      </c>
      <c r="W157" s="18">
        <f t="shared" si="138"/>
        <v>7.0175438596491229E-3</v>
      </c>
    </row>
    <row r="158" spans="1:23" x14ac:dyDescent="0.25">
      <c r="A158" s="20"/>
      <c r="B158" s="9"/>
      <c r="C158" s="22"/>
      <c r="D158" s="16" t="s">
        <v>24</v>
      </c>
      <c r="E158" s="17">
        <f>SUM(E153,E155)</f>
        <v>189</v>
      </c>
      <c r="F158" s="17">
        <f t="shared" ref="F158:V158" si="145">SUM(F153,F155)</f>
        <v>102</v>
      </c>
      <c r="G158" s="18">
        <f t="shared" si="139"/>
        <v>0.53968253968253965</v>
      </c>
      <c r="H158" s="17">
        <f t="shared" si="145"/>
        <v>40</v>
      </c>
      <c r="I158" s="18">
        <f t="shared" si="128"/>
        <v>0.39215686274509803</v>
      </c>
      <c r="J158" s="17">
        <f t="shared" si="145"/>
        <v>62</v>
      </c>
      <c r="K158" s="18">
        <f t="shared" si="129"/>
        <v>0.60784313725490191</v>
      </c>
      <c r="L158" s="17">
        <f t="shared" si="145"/>
        <v>0</v>
      </c>
      <c r="M158" s="18">
        <f t="shared" si="140"/>
        <v>0</v>
      </c>
      <c r="N158" s="17">
        <f t="shared" si="145"/>
        <v>78</v>
      </c>
      <c r="O158" s="18">
        <f t="shared" si="141"/>
        <v>0.41269841269841268</v>
      </c>
      <c r="P158" s="17">
        <f t="shared" si="145"/>
        <v>0</v>
      </c>
      <c r="Q158" s="18">
        <f t="shared" si="142"/>
        <v>0</v>
      </c>
      <c r="R158" s="17">
        <f t="shared" si="145"/>
        <v>1</v>
      </c>
      <c r="S158" s="18">
        <f t="shared" si="136"/>
        <v>5.2910052910052907E-3</v>
      </c>
      <c r="T158" s="17">
        <f t="shared" si="145"/>
        <v>8</v>
      </c>
      <c r="U158" s="18">
        <f t="shared" si="137"/>
        <v>4.2328042328042326E-2</v>
      </c>
      <c r="V158" s="17">
        <f t="shared" si="145"/>
        <v>0</v>
      </c>
      <c r="W158" s="18">
        <f t="shared" si="138"/>
        <v>0</v>
      </c>
    </row>
    <row r="159" spans="1:23" x14ac:dyDescent="0.25">
      <c r="A159" s="20"/>
      <c r="B159" s="9"/>
      <c r="C159" s="22"/>
      <c r="D159" s="17" t="s">
        <v>23</v>
      </c>
      <c r="E159" s="17">
        <f>SUM(E156)</f>
        <v>47</v>
      </c>
      <c r="F159" s="17">
        <f t="shared" ref="F159:V159" si="146">SUM(F156)</f>
        <v>33</v>
      </c>
      <c r="G159" s="18">
        <f t="shared" si="139"/>
        <v>0.7021276595744681</v>
      </c>
      <c r="H159" s="17">
        <f t="shared" si="146"/>
        <v>15</v>
      </c>
      <c r="I159" s="18">
        <f t="shared" si="128"/>
        <v>0.45454545454545453</v>
      </c>
      <c r="J159" s="17">
        <f t="shared" si="146"/>
        <v>18</v>
      </c>
      <c r="K159" s="18">
        <f t="shared" si="129"/>
        <v>0.54545454545454541</v>
      </c>
      <c r="L159" s="17">
        <f t="shared" si="146"/>
        <v>0</v>
      </c>
      <c r="M159" s="18">
        <f t="shared" si="140"/>
        <v>0</v>
      </c>
      <c r="N159" s="17">
        <f t="shared" si="146"/>
        <v>0</v>
      </c>
      <c r="O159" s="18">
        <f t="shared" si="141"/>
        <v>0</v>
      </c>
      <c r="P159" s="17">
        <f t="shared" si="146"/>
        <v>4</v>
      </c>
      <c r="Q159" s="18">
        <f t="shared" si="142"/>
        <v>8.5106382978723402E-2</v>
      </c>
      <c r="R159" s="17">
        <f t="shared" si="146"/>
        <v>4</v>
      </c>
      <c r="S159" s="18">
        <f t="shared" si="136"/>
        <v>8.5106382978723402E-2</v>
      </c>
      <c r="T159" s="17">
        <f t="shared" si="146"/>
        <v>4</v>
      </c>
      <c r="U159" s="18">
        <f t="shared" si="137"/>
        <v>8.5106382978723402E-2</v>
      </c>
      <c r="V159" s="17">
        <f t="shared" si="146"/>
        <v>2</v>
      </c>
      <c r="W159" s="18">
        <f t="shared" si="138"/>
        <v>4.2553191489361701E-2</v>
      </c>
    </row>
    <row r="160" spans="1:23" x14ac:dyDescent="0.25">
      <c r="A160" s="21"/>
      <c r="B160" s="9"/>
      <c r="C160" s="22"/>
      <c r="D160" s="17" t="s">
        <v>58</v>
      </c>
      <c r="E160" s="17">
        <f>SUM(E152)</f>
        <v>49</v>
      </c>
      <c r="F160" s="17">
        <f t="shared" ref="F160:V160" si="147">SUM(F152)</f>
        <v>35</v>
      </c>
      <c r="G160" s="18">
        <f t="shared" si="139"/>
        <v>0.7142857142857143</v>
      </c>
      <c r="H160" s="17">
        <f t="shared" si="147"/>
        <v>13</v>
      </c>
      <c r="I160" s="18">
        <f t="shared" si="128"/>
        <v>0.37142857142857144</v>
      </c>
      <c r="J160" s="17">
        <f t="shared" si="147"/>
        <v>22</v>
      </c>
      <c r="K160" s="18">
        <f t="shared" si="129"/>
        <v>0.62857142857142856</v>
      </c>
      <c r="L160" s="17">
        <f t="shared" si="147"/>
        <v>0</v>
      </c>
      <c r="M160" s="18">
        <f t="shared" si="140"/>
        <v>0</v>
      </c>
      <c r="N160" s="17">
        <f t="shared" si="147"/>
        <v>11</v>
      </c>
      <c r="O160" s="18">
        <f t="shared" si="141"/>
        <v>0.22448979591836735</v>
      </c>
      <c r="P160" s="17">
        <f t="shared" si="147"/>
        <v>0</v>
      </c>
      <c r="Q160" s="18">
        <f t="shared" si="142"/>
        <v>0</v>
      </c>
      <c r="R160" s="17">
        <f t="shared" si="147"/>
        <v>1</v>
      </c>
      <c r="S160" s="18">
        <f t="shared" si="136"/>
        <v>2.0408163265306121E-2</v>
      </c>
      <c r="T160" s="17">
        <f t="shared" si="147"/>
        <v>2</v>
      </c>
      <c r="U160" s="18">
        <f t="shared" si="137"/>
        <v>4.0816326530612242E-2</v>
      </c>
      <c r="V160" s="17">
        <f t="shared" si="147"/>
        <v>0</v>
      </c>
      <c r="W160" s="18">
        <f t="shared" si="138"/>
        <v>0</v>
      </c>
    </row>
    <row r="161" spans="1:25" ht="47.25" x14ac:dyDescent="0.25">
      <c r="A161" s="14">
        <v>13</v>
      </c>
      <c r="B161" s="9" t="s">
        <v>75</v>
      </c>
      <c r="C161" s="29" t="s">
        <v>74</v>
      </c>
      <c r="D161" s="17" t="s">
        <v>24</v>
      </c>
      <c r="E161" s="17">
        <v>37</v>
      </c>
      <c r="F161" s="17">
        <v>24</v>
      </c>
      <c r="G161" s="18">
        <f>F161/E161</f>
        <v>0.64864864864864868</v>
      </c>
      <c r="H161" s="17">
        <f>F161-J161</f>
        <v>13</v>
      </c>
      <c r="I161" s="19">
        <f>H161/F161</f>
        <v>0.54166666666666663</v>
      </c>
      <c r="J161" s="17">
        <v>11</v>
      </c>
      <c r="K161" s="18">
        <f>J161/F161</f>
        <v>0.45833333333333331</v>
      </c>
      <c r="L161" s="17">
        <v>0</v>
      </c>
      <c r="M161" s="18">
        <f>L161/E161</f>
        <v>0</v>
      </c>
      <c r="N161" s="17">
        <v>6</v>
      </c>
      <c r="O161" s="18">
        <f>N161/E161</f>
        <v>0.16216216216216217</v>
      </c>
      <c r="P161" s="17">
        <v>0</v>
      </c>
      <c r="Q161" s="18">
        <f>P161/E161</f>
        <v>0</v>
      </c>
      <c r="R161" s="17">
        <v>0</v>
      </c>
      <c r="S161" s="18">
        <f>R161/E161</f>
        <v>0</v>
      </c>
      <c r="T161" s="17">
        <v>5</v>
      </c>
      <c r="U161" s="18">
        <f>T161/E161</f>
        <v>0.13513513513513514</v>
      </c>
      <c r="V161" s="17">
        <v>2</v>
      </c>
      <c r="W161" s="18">
        <f>V161/E161</f>
        <v>5.4054054054054057E-2</v>
      </c>
    </row>
    <row r="162" spans="1:25" ht="20.25" customHeight="1" x14ac:dyDescent="0.25">
      <c r="A162" s="20"/>
      <c r="B162" s="9"/>
      <c r="C162" s="29" t="s">
        <v>50</v>
      </c>
      <c r="D162" s="17" t="s">
        <v>24</v>
      </c>
      <c r="E162" s="17">
        <v>10</v>
      </c>
      <c r="F162" s="17">
        <v>9</v>
      </c>
      <c r="G162" s="18">
        <f t="shared" ref="G162:G170" si="148">F162/E162</f>
        <v>0.9</v>
      </c>
      <c r="H162" s="17">
        <f t="shared" ref="H162:H165" si="149">F162-J162</f>
        <v>2</v>
      </c>
      <c r="I162" s="19">
        <f t="shared" ref="I162:I170" si="150">H162/F162</f>
        <v>0.22222222222222221</v>
      </c>
      <c r="J162" s="17">
        <v>7</v>
      </c>
      <c r="K162" s="18">
        <f t="shared" ref="K162:K170" si="151">J162/F162</f>
        <v>0.77777777777777779</v>
      </c>
      <c r="L162" s="17">
        <v>0</v>
      </c>
      <c r="M162" s="18">
        <f t="shared" ref="M162:M170" si="152">L162/E162</f>
        <v>0</v>
      </c>
      <c r="N162" s="17">
        <v>0</v>
      </c>
      <c r="O162" s="18">
        <f t="shared" ref="O162:O170" si="153">N162/E162</f>
        <v>0</v>
      </c>
      <c r="P162" s="17">
        <v>0</v>
      </c>
      <c r="Q162" s="18">
        <f t="shared" ref="Q162:Q170" si="154">P162/E162</f>
        <v>0</v>
      </c>
      <c r="R162" s="17">
        <v>0</v>
      </c>
      <c r="S162" s="18">
        <f t="shared" ref="S162:S170" si="155">R162/E162</f>
        <v>0</v>
      </c>
      <c r="T162" s="17">
        <v>1</v>
      </c>
      <c r="U162" s="18">
        <f t="shared" ref="U162:U170" si="156">T162/E162</f>
        <v>0.1</v>
      </c>
      <c r="V162" s="17">
        <v>0</v>
      </c>
      <c r="W162" s="18">
        <f t="shared" ref="W162:W170" si="157">V162/E162</f>
        <v>0</v>
      </c>
    </row>
    <row r="163" spans="1:25" ht="34.5" customHeight="1" x14ac:dyDescent="0.25">
      <c r="A163" s="20"/>
      <c r="B163" s="9"/>
      <c r="C163" s="29" t="s">
        <v>42</v>
      </c>
      <c r="D163" s="17" t="s">
        <v>24</v>
      </c>
      <c r="E163" s="17">
        <v>12</v>
      </c>
      <c r="F163" s="17">
        <v>6</v>
      </c>
      <c r="G163" s="18">
        <f t="shared" si="148"/>
        <v>0.5</v>
      </c>
      <c r="H163" s="17">
        <f t="shared" si="149"/>
        <v>2</v>
      </c>
      <c r="I163" s="19">
        <f t="shared" si="150"/>
        <v>0.33333333333333331</v>
      </c>
      <c r="J163" s="17">
        <v>4</v>
      </c>
      <c r="K163" s="18">
        <f t="shared" si="151"/>
        <v>0.66666666666666663</v>
      </c>
      <c r="L163" s="17">
        <v>0</v>
      </c>
      <c r="M163" s="18">
        <f t="shared" si="152"/>
        <v>0</v>
      </c>
      <c r="N163" s="17">
        <v>5</v>
      </c>
      <c r="O163" s="18">
        <f t="shared" si="153"/>
        <v>0.41666666666666669</v>
      </c>
      <c r="P163" s="17">
        <v>0</v>
      </c>
      <c r="Q163" s="18">
        <f t="shared" si="154"/>
        <v>0</v>
      </c>
      <c r="R163" s="17">
        <v>0</v>
      </c>
      <c r="S163" s="18">
        <f t="shared" si="155"/>
        <v>0</v>
      </c>
      <c r="T163" s="17">
        <v>0</v>
      </c>
      <c r="U163" s="18">
        <f t="shared" si="156"/>
        <v>0</v>
      </c>
      <c r="V163" s="17">
        <v>1</v>
      </c>
      <c r="W163" s="18">
        <f t="shared" si="157"/>
        <v>8.3333333333333329E-2</v>
      </c>
    </row>
    <row r="164" spans="1:25" s="2" customFormat="1" x14ac:dyDescent="0.25">
      <c r="A164" s="20"/>
      <c r="B164" s="9"/>
      <c r="C164" s="29" t="s">
        <v>55</v>
      </c>
      <c r="D164" s="17" t="s">
        <v>24</v>
      </c>
      <c r="E164" s="17">
        <v>82</v>
      </c>
      <c r="F164" s="17">
        <v>64</v>
      </c>
      <c r="G164" s="18">
        <f t="shared" si="148"/>
        <v>0.78048780487804881</v>
      </c>
      <c r="H164" s="17">
        <f t="shared" si="149"/>
        <v>25</v>
      </c>
      <c r="I164" s="19">
        <f t="shared" si="150"/>
        <v>0.390625</v>
      </c>
      <c r="J164" s="17">
        <v>39</v>
      </c>
      <c r="K164" s="18">
        <f t="shared" si="151"/>
        <v>0.609375</v>
      </c>
      <c r="L164" s="17">
        <v>0</v>
      </c>
      <c r="M164" s="18">
        <f t="shared" si="152"/>
        <v>0</v>
      </c>
      <c r="N164" s="17">
        <v>5</v>
      </c>
      <c r="O164" s="18">
        <f t="shared" si="153"/>
        <v>6.097560975609756E-2</v>
      </c>
      <c r="P164" s="17">
        <v>0</v>
      </c>
      <c r="Q164" s="18">
        <f t="shared" si="154"/>
        <v>0</v>
      </c>
      <c r="R164" s="17">
        <v>3</v>
      </c>
      <c r="S164" s="18">
        <f t="shared" si="155"/>
        <v>3.6585365853658534E-2</v>
      </c>
      <c r="T164" s="17">
        <v>5</v>
      </c>
      <c r="U164" s="18">
        <f t="shared" si="156"/>
        <v>6.097560975609756E-2</v>
      </c>
      <c r="V164" s="17">
        <v>5</v>
      </c>
      <c r="W164" s="18">
        <f t="shared" si="157"/>
        <v>6.097560975609756E-2</v>
      </c>
      <c r="Y164" s="3"/>
    </row>
    <row r="165" spans="1:25" x14ac:dyDescent="0.25">
      <c r="A165" s="20"/>
      <c r="B165" s="9"/>
      <c r="C165" s="29" t="s">
        <v>56</v>
      </c>
      <c r="D165" s="17" t="s">
        <v>24</v>
      </c>
      <c r="E165" s="17">
        <v>46</v>
      </c>
      <c r="F165" s="17">
        <v>8</v>
      </c>
      <c r="G165" s="18">
        <f t="shared" si="148"/>
        <v>0.17391304347826086</v>
      </c>
      <c r="H165" s="17">
        <f t="shared" si="149"/>
        <v>5</v>
      </c>
      <c r="I165" s="19">
        <f t="shared" si="150"/>
        <v>0.625</v>
      </c>
      <c r="J165" s="17">
        <v>3</v>
      </c>
      <c r="K165" s="18">
        <f t="shared" si="151"/>
        <v>0.375</v>
      </c>
      <c r="L165" s="17">
        <v>0</v>
      </c>
      <c r="M165" s="18">
        <f t="shared" si="152"/>
        <v>0</v>
      </c>
      <c r="N165" s="17">
        <v>23</v>
      </c>
      <c r="O165" s="18">
        <f t="shared" si="153"/>
        <v>0.5</v>
      </c>
      <c r="P165" s="17">
        <v>0</v>
      </c>
      <c r="Q165" s="18">
        <f t="shared" si="154"/>
        <v>0</v>
      </c>
      <c r="R165" s="17">
        <v>2</v>
      </c>
      <c r="S165" s="18">
        <f t="shared" si="155"/>
        <v>4.3478260869565216E-2</v>
      </c>
      <c r="T165" s="17">
        <v>10</v>
      </c>
      <c r="U165" s="18">
        <f t="shared" si="156"/>
        <v>0.21739130434782608</v>
      </c>
      <c r="V165" s="17">
        <v>3</v>
      </c>
      <c r="W165" s="18">
        <f t="shared" si="157"/>
        <v>6.5217391304347824E-2</v>
      </c>
    </row>
    <row r="166" spans="1:25" x14ac:dyDescent="0.25">
      <c r="A166" s="21"/>
      <c r="B166" s="9"/>
      <c r="C166" s="29" t="s">
        <v>101</v>
      </c>
      <c r="D166" s="17" t="s">
        <v>24</v>
      </c>
      <c r="E166" s="17">
        <f>SUM(E161:E165)</f>
        <v>187</v>
      </c>
      <c r="F166" s="17">
        <f t="shared" ref="F166:V166" si="158">SUM(F161:F165)</f>
        <v>111</v>
      </c>
      <c r="G166" s="18">
        <f t="shared" si="148"/>
        <v>0.5935828877005348</v>
      </c>
      <c r="H166" s="17">
        <f t="shared" si="158"/>
        <v>47</v>
      </c>
      <c r="I166" s="19">
        <f t="shared" si="150"/>
        <v>0.42342342342342343</v>
      </c>
      <c r="J166" s="17">
        <f t="shared" si="158"/>
        <v>64</v>
      </c>
      <c r="K166" s="18">
        <f t="shared" si="151"/>
        <v>0.57657657657657657</v>
      </c>
      <c r="L166" s="17">
        <f t="shared" si="158"/>
        <v>0</v>
      </c>
      <c r="M166" s="18">
        <f t="shared" si="152"/>
        <v>0</v>
      </c>
      <c r="N166" s="17">
        <f t="shared" si="158"/>
        <v>39</v>
      </c>
      <c r="O166" s="18">
        <f t="shared" si="153"/>
        <v>0.20855614973262032</v>
      </c>
      <c r="P166" s="17">
        <f t="shared" si="158"/>
        <v>0</v>
      </c>
      <c r="Q166" s="18">
        <f t="shared" si="154"/>
        <v>0</v>
      </c>
      <c r="R166" s="17">
        <f t="shared" si="158"/>
        <v>5</v>
      </c>
      <c r="S166" s="18">
        <f t="shared" si="155"/>
        <v>2.6737967914438502E-2</v>
      </c>
      <c r="T166" s="17">
        <f t="shared" si="158"/>
        <v>21</v>
      </c>
      <c r="U166" s="18">
        <f t="shared" si="156"/>
        <v>0.11229946524064172</v>
      </c>
      <c r="V166" s="17">
        <f t="shared" si="158"/>
        <v>11</v>
      </c>
      <c r="W166" s="18">
        <f t="shared" si="157"/>
        <v>5.8823529411764705E-2</v>
      </c>
    </row>
    <row r="167" spans="1:25" ht="47.25" x14ac:dyDescent="0.25">
      <c r="A167" s="14">
        <v>14</v>
      </c>
      <c r="B167" s="9" t="s">
        <v>76</v>
      </c>
      <c r="C167" s="29" t="s">
        <v>74</v>
      </c>
      <c r="D167" s="17" t="s">
        <v>24</v>
      </c>
      <c r="E167" s="17">
        <v>24</v>
      </c>
      <c r="F167" s="17">
        <v>20</v>
      </c>
      <c r="G167" s="18">
        <f t="shared" si="148"/>
        <v>0.83333333333333337</v>
      </c>
      <c r="H167" s="17">
        <f>F167-J167</f>
        <v>13</v>
      </c>
      <c r="I167" s="19">
        <f t="shared" si="150"/>
        <v>0.65</v>
      </c>
      <c r="J167" s="17">
        <v>7</v>
      </c>
      <c r="K167" s="18">
        <f t="shared" si="151"/>
        <v>0.35</v>
      </c>
      <c r="L167" s="17">
        <v>0</v>
      </c>
      <c r="M167" s="18">
        <f t="shared" si="152"/>
        <v>0</v>
      </c>
      <c r="N167" s="17">
        <v>2</v>
      </c>
      <c r="O167" s="18">
        <f t="shared" si="153"/>
        <v>8.3333333333333329E-2</v>
      </c>
      <c r="P167" s="17">
        <v>0</v>
      </c>
      <c r="Q167" s="18">
        <f t="shared" si="154"/>
        <v>0</v>
      </c>
      <c r="R167" s="17">
        <v>0</v>
      </c>
      <c r="S167" s="18">
        <f t="shared" si="155"/>
        <v>0</v>
      </c>
      <c r="T167" s="17">
        <v>2</v>
      </c>
      <c r="U167" s="18">
        <f t="shared" si="156"/>
        <v>8.3333333333333329E-2</v>
      </c>
      <c r="V167" s="17">
        <v>0</v>
      </c>
      <c r="W167" s="18">
        <f t="shared" si="157"/>
        <v>0</v>
      </c>
    </row>
    <row r="168" spans="1:25" ht="17.25" customHeight="1" x14ac:dyDescent="0.25">
      <c r="A168" s="20"/>
      <c r="B168" s="9"/>
      <c r="C168" s="29" t="s">
        <v>35</v>
      </c>
      <c r="D168" s="17" t="s">
        <v>24</v>
      </c>
      <c r="E168" s="17">
        <v>10</v>
      </c>
      <c r="F168" s="17">
        <v>6</v>
      </c>
      <c r="G168" s="18">
        <f t="shared" si="148"/>
        <v>0.6</v>
      </c>
      <c r="H168" s="17">
        <f t="shared" ref="H168:H169" si="159">F168-J168</f>
        <v>0</v>
      </c>
      <c r="I168" s="19">
        <f t="shared" si="150"/>
        <v>0</v>
      </c>
      <c r="J168" s="17">
        <v>6</v>
      </c>
      <c r="K168" s="18">
        <f t="shared" si="151"/>
        <v>1</v>
      </c>
      <c r="L168" s="17">
        <v>0</v>
      </c>
      <c r="M168" s="18">
        <f t="shared" si="152"/>
        <v>0</v>
      </c>
      <c r="N168" s="17">
        <v>1</v>
      </c>
      <c r="O168" s="18">
        <f t="shared" si="153"/>
        <v>0.1</v>
      </c>
      <c r="P168" s="17">
        <v>0</v>
      </c>
      <c r="Q168" s="18">
        <f t="shared" si="154"/>
        <v>0</v>
      </c>
      <c r="R168" s="17">
        <v>0</v>
      </c>
      <c r="S168" s="18">
        <f t="shared" si="155"/>
        <v>0</v>
      </c>
      <c r="T168" s="17">
        <v>2</v>
      </c>
      <c r="U168" s="18">
        <f t="shared" si="156"/>
        <v>0.2</v>
      </c>
      <c r="V168" s="17">
        <v>1</v>
      </c>
      <c r="W168" s="18">
        <f t="shared" si="157"/>
        <v>0.1</v>
      </c>
    </row>
    <row r="169" spans="1:25" ht="17.25" customHeight="1" x14ac:dyDescent="0.25">
      <c r="A169" s="20"/>
      <c r="B169" s="9"/>
      <c r="C169" s="29" t="s">
        <v>56</v>
      </c>
      <c r="D169" s="17" t="s">
        <v>24</v>
      </c>
      <c r="E169" s="17">
        <v>36</v>
      </c>
      <c r="F169" s="17">
        <v>21</v>
      </c>
      <c r="G169" s="18">
        <f t="shared" si="148"/>
        <v>0.58333333333333337</v>
      </c>
      <c r="H169" s="17">
        <f t="shared" si="159"/>
        <v>11</v>
      </c>
      <c r="I169" s="19">
        <f t="shared" si="150"/>
        <v>0.52380952380952384</v>
      </c>
      <c r="J169" s="17">
        <v>10</v>
      </c>
      <c r="K169" s="18">
        <f t="shared" si="151"/>
        <v>0.47619047619047616</v>
      </c>
      <c r="L169" s="17">
        <v>0</v>
      </c>
      <c r="M169" s="18">
        <f t="shared" si="152"/>
        <v>0</v>
      </c>
      <c r="N169" s="17">
        <v>5</v>
      </c>
      <c r="O169" s="18">
        <f t="shared" si="153"/>
        <v>0.1388888888888889</v>
      </c>
      <c r="P169" s="17">
        <v>0</v>
      </c>
      <c r="Q169" s="18">
        <f t="shared" si="154"/>
        <v>0</v>
      </c>
      <c r="R169" s="17">
        <v>3</v>
      </c>
      <c r="S169" s="18">
        <f t="shared" si="155"/>
        <v>8.3333333333333329E-2</v>
      </c>
      <c r="T169" s="17">
        <v>6</v>
      </c>
      <c r="U169" s="18">
        <f t="shared" si="156"/>
        <v>0.16666666666666666</v>
      </c>
      <c r="V169" s="17">
        <v>1</v>
      </c>
      <c r="W169" s="18">
        <f t="shared" si="157"/>
        <v>2.7777777777777776E-2</v>
      </c>
    </row>
    <row r="170" spans="1:25" x14ac:dyDescent="0.25">
      <c r="A170" s="21"/>
      <c r="B170" s="9"/>
      <c r="C170" s="29" t="s">
        <v>102</v>
      </c>
      <c r="D170" s="17" t="s">
        <v>24</v>
      </c>
      <c r="E170" s="17">
        <f>SUM(E167:E169)</f>
        <v>70</v>
      </c>
      <c r="F170" s="17">
        <f t="shared" ref="F170:V170" si="160">SUM(F167:F169)</f>
        <v>47</v>
      </c>
      <c r="G170" s="18">
        <f t="shared" si="148"/>
        <v>0.67142857142857137</v>
      </c>
      <c r="H170" s="17">
        <f t="shared" si="160"/>
        <v>24</v>
      </c>
      <c r="I170" s="19">
        <f t="shared" si="150"/>
        <v>0.51063829787234039</v>
      </c>
      <c r="J170" s="17">
        <f t="shared" si="160"/>
        <v>23</v>
      </c>
      <c r="K170" s="18">
        <f t="shared" si="151"/>
        <v>0.48936170212765956</v>
      </c>
      <c r="L170" s="17">
        <f t="shared" si="160"/>
        <v>0</v>
      </c>
      <c r="M170" s="18">
        <f t="shared" si="152"/>
        <v>0</v>
      </c>
      <c r="N170" s="17">
        <f t="shared" si="160"/>
        <v>8</v>
      </c>
      <c r="O170" s="18">
        <f t="shared" si="153"/>
        <v>0.11428571428571428</v>
      </c>
      <c r="P170" s="17">
        <f t="shared" si="160"/>
        <v>0</v>
      </c>
      <c r="Q170" s="18">
        <f t="shared" si="154"/>
        <v>0</v>
      </c>
      <c r="R170" s="17">
        <f t="shared" si="160"/>
        <v>3</v>
      </c>
      <c r="S170" s="18">
        <f t="shared" si="155"/>
        <v>4.2857142857142858E-2</v>
      </c>
      <c r="T170" s="17">
        <f t="shared" si="160"/>
        <v>10</v>
      </c>
      <c r="U170" s="18">
        <f t="shared" si="156"/>
        <v>0.14285714285714285</v>
      </c>
      <c r="V170" s="17">
        <f t="shared" si="160"/>
        <v>2</v>
      </c>
      <c r="W170" s="18">
        <f t="shared" si="157"/>
        <v>2.8571428571428571E-2</v>
      </c>
    </row>
    <row r="171" spans="1:25" ht="32.25" customHeight="1" x14ac:dyDescent="0.25">
      <c r="A171" s="5">
        <v>15</v>
      </c>
      <c r="B171" s="9" t="s">
        <v>88</v>
      </c>
      <c r="C171" s="29" t="s">
        <v>77</v>
      </c>
      <c r="D171" s="17" t="s">
        <v>24</v>
      </c>
      <c r="E171" s="17">
        <v>17</v>
      </c>
      <c r="F171" s="17">
        <v>6</v>
      </c>
      <c r="G171" s="18">
        <f>F171/E171</f>
        <v>0.35294117647058826</v>
      </c>
      <c r="H171" s="17">
        <f>F171-J171</f>
        <v>4</v>
      </c>
      <c r="I171" s="19">
        <f>H171/F171</f>
        <v>0.66666666666666663</v>
      </c>
      <c r="J171" s="17">
        <v>2</v>
      </c>
      <c r="K171" s="18">
        <f>J171/F171</f>
        <v>0.33333333333333331</v>
      </c>
      <c r="L171" s="17">
        <v>0</v>
      </c>
      <c r="M171" s="18">
        <f>L171/E171</f>
        <v>0</v>
      </c>
      <c r="N171" s="17">
        <v>3</v>
      </c>
      <c r="O171" s="18">
        <f>N171/E171</f>
        <v>0.17647058823529413</v>
      </c>
      <c r="P171" s="17">
        <v>0</v>
      </c>
      <c r="Q171" s="18">
        <f>P171/E171</f>
        <v>0</v>
      </c>
      <c r="R171" s="17">
        <v>1</v>
      </c>
      <c r="S171" s="18">
        <f>R171/E171</f>
        <v>5.8823529411764705E-2</v>
      </c>
      <c r="T171" s="17">
        <v>7</v>
      </c>
      <c r="U171" s="18">
        <f>T171/E171</f>
        <v>0.41176470588235292</v>
      </c>
      <c r="V171" s="17">
        <v>0</v>
      </c>
      <c r="W171" s="18">
        <f>V171/E171</f>
        <v>0</v>
      </c>
    </row>
    <row r="172" spans="1:25" ht="24" customHeight="1" x14ac:dyDescent="0.25">
      <c r="A172" s="5"/>
      <c r="B172" s="9"/>
      <c r="C172" s="29" t="s">
        <v>78</v>
      </c>
      <c r="D172" s="17" t="s">
        <v>24</v>
      </c>
      <c r="E172" s="17">
        <v>21</v>
      </c>
      <c r="F172" s="17">
        <v>14</v>
      </c>
      <c r="G172" s="18">
        <f t="shared" ref="G172:G186" si="161">F172/E172</f>
        <v>0.66666666666666663</v>
      </c>
      <c r="H172" s="17">
        <f t="shared" ref="H172:H181" si="162">F172-J172</f>
        <v>1</v>
      </c>
      <c r="I172" s="19">
        <f t="shared" ref="I172:I186" si="163">H172/F172</f>
        <v>7.1428571428571425E-2</v>
      </c>
      <c r="J172" s="17">
        <v>13</v>
      </c>
      <c r="K172" s="18">
        <f t="shared" ref="K172:K186" si="164">J172/F172</f>
        <v>0.9285714285714286</v>
      </c>
      <c r="L172" s="17">
        <v>0</v>
      </c>
      <c r="M172" s="18">
        <f t="shared" ref="M172:M182" si="165">L172/E172</f>
        <v>0</v>
      </c>
      <c r="N172" s="17">
        <v>2</v>
      </c>
      <c r="O172" s="18">
        <f t="shared" ref="O172:O186" si="166">N172/E172</f>
        <v>9.5238095238095233E-2</v>
      </c>
      <c r="P172" s="17">
        <v>0</v>
      </c>
      <c r="Q172" s="18">
        <f t="shared" ref="Q172:Q186" si="167">P172/E172</f>
        <v>0</v>
      </c>
      <c r="R172" s="17">
        <v>1</v>
      </c>
      <c r="S172" s="18">
        <f t="shared" ref="S172:S186" si="168">R172/E172</f>
        <v>4.7619047619047616E-2</v>
      </c>
      <c r="T172" s="17">
        <v>4</v>
      </c>
      <c r="U172" s="18">
        <f t="shared" ref="U172:U186" si="169">T172/E172</f>
        <v>0.19047619047619047</v>
      </c>
      <c r="V172" s="17">
        <v>0</v>
      </c>
      <c r="W172" s="18">
        <f t="shared" ref="W172:W186" si="170">V172/E172</f>
        <v>0</v>
      </c>
    </row>
    <row r="173" spans="1:25" ht="47.25" x14ac:dyDescent="0.25">
      <c r="A173" s="5"/>
      <c r="B173" s="9"/>
      <c r="C173" s="29" t="s">
        <v>79</v>
      </c>
      <c r="D173" s="17" t="s">
        <v>24</v>
      </c>
      <c r="E173" s="17">
        <v>40</v>
      </c>
      <c r="F173" s="17">
        <v>34</v>
      </c>
      <c r="G173" s="18">
        <f t="shared" si="161"/>
        <v>0.85</v>
      </c>
      <c r="H173" s="17">
        <f t="shared" si="162"/>
        <v>12</v>
      </c>
      <c r="I173" s="19">
        <f t="shared" si="163"/>
        <v>0.35294117647058826</v>
      </c>
      <c r="J173" s="17">
        <v>22</v>
      </c>
      <c r="K173" s="18">
        <f t="shared" si="164"/>
        <v>0.6470588235294118</v>
      </c>
      <c r="L173" s="17">
        <v>0</v>
      </c>
      <c r="M173" s="18">
        <f t="shared" si="165"/>
        <v>0</v>
      </c>
      <c r="N173" s="17">
        <v>3</v>
      </c>
      <c r="O173" s="18">
        <f t="shared" si="166"/>
        <v>7.4999999999999997E-2</v>
      </c>
      <c r="P173" s="17">
        <v>0</v>
      </c>
      <c r="Q173" s="18">
        <f t="shared" si="167"/>
        <v>0</v>
      </c>
      <c r="R173" s="17">
        <v>2</v>
      </c>
      <c r="S173" s="18">
        <f t="shared" si="168"/>
        <v>0.05</v>
      </c>
      <c r="T173" s="17">
        <v>1</v>
      </c>
      <c r="U173" s="18">
        <f t="shared" si="169"/>
        <v>2.5000000000000001E-2</v>
      </c>
      <c r="V173" s="17">
        <v>0</v>
      </c>
      <c r="W173" s="18">
        <f t="shared" si="170"/>
        <v>0</v>
      </c>
    </row>
    <row r="174" spans="1:25" ht="47.25" x14ac:dyDescent="0.25">
      <c r="A174" s="5"/>
      <c r="B174" s="9"/>
      <c r="C174" s="29" t="s">
        <v>80</v>
      </c>
      <c r="D174" s="17" t="s">
        <v>58</v>
      </c>
      <c r="E174" s="17">
        <v>25</v>
      </c>
      <c r="F174" s="17">
        <v>24</v>
      </c>
      <c r="G174" s="18">
        <f t="shared" si="161"/>
        <v>0.96</v>
      </c>
      <c r="H174" s="17">
        <f t="shared" si="162"/>
        <v>8</v>
      </c>
      <c r="I174" s="19">
        <f t="shared" si="163"/>
        <v>0.33333333333333331</v>
      </c>
      <c r="J174" s="17">
        <v>16</v>
      </c>
      <c r="K174" s="18">
        <f t="shared" si="164"/>
        <v>0.66666666666666663</v>
      </c>
      <c r="L174" s="17">
        <v>0</v>
      </c>
      <c r="M174" s="18">
        <f t="shared" si="165"/>
        <v>0</v>
      </c>
      <c r="N174" s="17">
        <v>0</v>
      </c>
      <c r="O174" s="18">
        <f t="shared" si="166"/>
        <v>0</v>
      </c>
      <c r="P174" s="17">
        <v>0</v>
      </c>
      <c r="Q174" s="18">
        <f t="shared" si="167"/>
        <v>0</v>
      </c>
      <c r="R174" s="17">
        <v>1</v>
      </c>
      <c r="S174" s="18">
        <f t="shared" si="168"/>
        <v>0.04</v>
      </c>
      <c r="T174" s="17">
        <v>0</v>
      </c>
      <c r="U174" s="18">
        <f t="shared" si="169"/>
        <v>0</v>
      </c>
      <c r="V174" s="17">
        <v>0</v>
      </c>
      <c r="W174" s="18">
        <f t="shared" si="170"/>
        <v>0</v>
      </c>
    </row>
    <row r="175" spans="1:25" x14ac:dyDescent="0.25">
      <c r="A175" s="5"/>
      <c r="B175" s="9"/>
      <c r="C175" s="29" t="s">
        <v>81</v>
      </c>
      <c r="D175" s="17" t="s">
        <v>24</v>
      </c>
      <c r="E175" s="17">
        <v>12</v>
      </c>
      <c r="F175" s="17">
        <v>9</v>
      </c>
      <c r="G175" s="18">
        <f t="shared" si="161"/>
        <v>0.75</v>
      </c>
      <c r="H175" s="17">
        <f t="shared" si="162"/>
        <v>4</v>
      </c>
      <c r="I175" s="19">
        <f t="shared" si="163"/>
        <v>0.44444444444444442</v>
      </c>
      <c r="J175" s="17">
        <v>5</v>
      </c>
      <c r="K175" s="18">
        <f t="shared" si="164"/>
        <v>0.55555555555555558</v>
      </c>
      <c r="L175" s="17">
        <v>0</v>
      </c>
      <c r="M175" s="18">
        <f t="shared" si="165"/>
        <v>0</v>
      </c>
      <c r="N175" s="17">
        <v>1</v>
      </c>
      <c r="O175" s="18">
        <f t="shared" si="166"/>
        <v>8.3333333333333329E-2</v>
      </c>
      <c r="P175" s="17">
        <v>0</v>
      </c>
      <c r="Q175" s="18">
        <f t="shared" si="167"/>
        <v>0</v>
      </c>
      <c r="R175" s="17">
        <v>1</v>
      </c>
      <c r="S175" s="18">
        <f t="shared" si="168"/>
        <v>8.3333333333333329E-2</v>
      </c>
      <c r="T175" s="17">
        <v>1</v>
      </c>
      <c r="U175" s="18">
        <f t="shared" si="169"/>
        <v>8.3333333333333329E-2</v>
      </c>
      <c r="V175" s="17">
        <v>0</v>
      </c>
      <c r="W175" s="18">
        <f t="shared" si="170"/>
        <v>0</v>
      </c>
    </row>
    <row r="176" spans="1:25" ht="31.5" x14ac:dyDescent="0.25">
      <c r="A176" s="5"/>
      <c r="B176" s="9"/>
      <c r="C176" s="29" t="s">
        <v>82</v>
      </c>
      <c r="D176" s="17" t="s">
        <v>24</v>
      </c>
      <c r="E176" s="17">
        <v>22</v>
      </c>
      <c r="F176" s="17">
        <v>18</v>
      </c>
      <c r="G176" s="18">
        <f t="shared" si="161"/>
        <v>0.81818181818181823</v>
      </c>
      <c r="H176" s="17">
        <f t="shared" si="162"/>
        <v>5</v>
      </c>
      <c r="I176" s="19">
        <f t="shared" si="163"/>
        <v>0.27777777777777779</v>
      </c>
      <c r="J176" s="17">
        <v>13</v>
      </c>
      <c r="K176" s="18">
        <f t="shared" si="164"/>
        <v>0.72222222222222221</v>
      </c>
      <c r="L176" s="17">
        <v>0</v>
      </c>
      <c r="M176" s="18">
        <f t="shared" si="165"/>
        <v>0</v>
      </c>
      <c r="N176" s="17">
        <v>0</v>
      </c>
      <c r="O176" s="18">
        <f t="shared" si="166"/>
        <v>0</v>
      </c>
      <c r="P176" s="17">
        <v>0</v>
      </c>
      <c r="Q176" s="18">
        <f t="shared" si="167"/>
        <v>0</v>
      </c>
      <c r="R176" s="17">
        <v>1</v>
      </c>
      <c r="S176" s="18">
        <f t="shared" si="168"/>
        <v>4.5454545454545456E-2</v>
      </c>
      <c r="T176" s="17">
        <v>3</v>
      </c>
      <c r="U176" s="18">
        <f t="shared" si="169"/>
        <v>0.13636363636363635</v>
      </c>
      <c r="V176" s="17">
        <v>0</v>
      </c>
      <c r="W176" s="18">
        <f t="shared" si="170"/>
        <v>0</v>
      </c>
    </row>
    <row r="177" spans="1:25" ht="31.5" x14ac:dyDescent="0.25">
      <c r="A177" s="5"/>
      <c r="B177" s="9"/>
      <c r="C177" s="29" t="s">
        <v>83</v>
      </c>
      <c r="D177" s="17" t="s">
        <v>24</v>
      </c>
      <c r="E177" s="17">
        <v>128</v>
      </c>
      <c r="F177" s="17">
        <v>109</v>
      </c>
      <c r="G177" s="18">
        <f t="shared" si="161"/>
        <v>0.8515625</v>
      </c>
      <c r="H177" s="17">
        <f t="shared" si="162"/>
        <v>47</v>
      </c>
      <c r="I177" s="19">
        <f t="shared" si="163"/>
        <v>0.43119266055045874</v>
      </c>
      <c r="J177" s="17">
        <v>62</v>
      </c>
      <c r="K177" s="18">
        <f t="shared" si="164"/>
        <v>0.56880733944954132</v>
      </c>
      <c r="L177" s="17">
        <v>0</v>
      </c>
      <c r="M177" s="18">
        <f t="shared" si="165"/>
        <v>0</v>
      </c>
      <c r="N177" s="17">
        <v>8</v>
      </c>
      <c r="O177" s="18">
        <f t="shared" si="166"/>
        <v>6.25E-2</v>
      </c>
      <c r="P177" s="17">
        <v>0</v>
      </c>
      <c r="Q177" s="18">
        <f t="shared" si="167"/>
        <v>0</v>
      </c>
      <c r="R177" s="17">
        <v>6</v>
      </c>
      <c r="S177" s="18">
        <f t="shared" si="168"/>
        <v>4.6875E-2</v>
      </c>
      <c r="T177" s="17">
        <v>5</v>
      </c>
      <c r="U177" s="18">
        <f t="shared" si="169"/>
        <v>3.90625E-2</v>
      </c>
      <c r="V177" s="17">
        <v>0</v>
      </c>
      <c r="W177" s="18">
        <f t="shared" si="170"/>
        <v>0</v>
      </c>
    </row>
    <row r="178" spans="1:25" ht="31.5" x14ac:dyDescent="0.25">
      <c r="A178" s="5"/>
      <c r="B178" s="9"/>
      <c r="C178" s="29" t="s">
        <v>84</v>
      </c>
      <c r="D178" s="17" t="s">
        <v>24</v>
      </c>
      <c r="E178" s="17">
        <v>40</v>
      </c>
      <c r="F178" s="17">
        <v>40</v>
      </c>
      <c r="G178" s="18">
        <f t="shared" si="161"/>
        <v>1</v>
      </c>
      <c r="H178" s="17">
        <f t="shared" si="162"/>
        <v>4</v>
      </c>
      <c r="I178" s="19">
        <f t="shared" si="163"/>
        <v>0.1</v>
      </c>
      <c r="J178" s="17">
        <v>36</v>
      </c>
      <c r="K178" s="18">
        <f t="shared" si="164"/>
        <v>0.9</v>
      </c>
      <c r="L178" s="17">
        <v>0</v>
      </c>
      <c r="M178" s="18">
        <f t="shared" si="165"/>
        <v>0</v>
      </c>
      <c r="N178" s="17">
        <v>0</v>
      </c>
      <c r="O178" s="18">
        <f t="shared" si="166"/>
        <v>0</v>
      </c>
      <c r="P178" s="17">
        <v>0</v>
      </c>
      <c r="Q178" s="18">
        <f t="shared" si="167"/>
        <v>0</v>
      </c>
      <c r="R178" s="17">
        <v>0</v>
      </c>
      <c r="S178" s="18">
        <f t="shared" si="168"/>
        <v>0</v>
      </c>
      <c r="T178" s="17">
        <v>0</v>
      </c>
      <c r="U178" s="18">
        <f t="shared" si="169"/>
        <v>0</v>
      </c>
      <c r="V178" s="17">
        <v>0</v>
      </c>
      <c r="W178" s="18">
        <f t="shared" si="170"/>
        <v>0</v>
      </c>
    </row>
    <row r="179" spans="1:25" ht="47.25" x14ac:dyDescent="0.25">
      <c r="A179" s="5"/>
      <c r="B179" s="9"/>
      <c r="C179" s="29" t="s">
        <v>85</v>
      </c>
      <c r="D179" s="17" t="s">
        <v>24</v>
      </c>
      <c r="E179" s="17">
        <v>39</v>
      </c>
      <c r="F179" s="17">
        <v>30</v>
      </c>
      <c r="G179" s="18">
        <f t="shared" si="161"/>
        <v>0.76923076923076927</v>
      </c>
      <c r="H179" s="17">
        <f t="shared" si="162"/>
        <v>12</v>
      </c>
      <c r="I179" s="19">
        <f t="shared" si="163"/>
        <v>0.4</v>
      </c>
      <c r="J179" s="17">
        <v>18</v>
      </c>
      <c r="K179" s="18">
        <f t="shared" si="164"/>
        <v>0.6</v>
      </c>
      <c r="L179" s="17">
        <v>0</v>
      </c>
      <c r="M179" s="18">
        <f t="shared" si="165"/>
        <v>0</v>
      </c>
      <c r="N179" s="17">
        <v>8</v>
      </c>
      <c r="O179" s="18">
        <f t="shared" si="166"/>
        <v>0.20512820512820512</v>
      </c>
      <c r="P179" s="17">
        <v>0</v>
      </c>
      <c r="Q179" s="18">
        <f t="shared" si="167"/>
        <v>0</v>
      </c>
      <c r="R179" s="17">
        <v>0</v>
      </c>
      <c r="S179" s="18">
        <f t="shared" si="168"/>
        <v>0</v>
      </c>
      <c r="T179" s="17">
        <v>0</v>
      </c>
      <c r="U179" s="18">
        <f t="shared" si="169"/>
        <v>0</v>
      </c>
      <c r="V179" s="17">
        <v>1</v>
      </c>
      <c r="W179" s="18">
        <f t="shared" si="170"/>
        <v>2.564102564102564E-2</v>
      </c>
    </row>
    <row r="180" spans="1:25" ht="47.25" x14ac:dyDescent="0.25">
      <c r="A180" s="5"/>
      <c r="B180" s="9"/>
      <c r="C180" s="29" t="s">
        <v>87</v>
      </c>
      <c r="D180" s="17" t="s">
        <v>24</v>
      </c>
      <c r="E180" s="17">
        <v>24</v>
      </c>
      <c r="F180" s="17">
        <v>19</v>
      </c>
      <c r="G180" s="18">
        <f t="shared" si="161"/>
        <v>0.79166666666666663</v>
      </c>
      <c r="H180" s="17">
        <f t="shared" si="162"/>
        <v>9</v>
      </c>
      <c r="I180" s="19">
        <f t="shared" si="163"/>
        <v>0.47368421052631576</v>
      </c>
      <c r="J180" s="17">
        <v>10</v>
      </c>
      <c r="K180" s="18">
        <f t="shared" si="164"/>
        <v>0.52631578947368418</v>
      </c>
      <c r="L180" s="17">
        <v>0</v>
      </c>
      <c r="M180" s="18">
        <f t="shared" si="165"/>
        <v>0</v>
      </c>
      <c r="N180" s="17">
        <v>5</v>
      </c>
      <c r="O180" s="18">
        <f t="shared" si="166"/>
        <v>0.20833333333333334</v>
      </c>
      <c r="P180" s="17">
        <v>0</v>
      </c>
      <c r="Q180" s="18">
        <f t="shared" si="167"/>
        <v>0</v>
      </c>
      <c r="R180" s="17">
        <v>0</v>
      </c>
      <c r="S180" s="18">
        <f t="shared" si="168"/>
        <v>0</v>
      </c>
      <c r="T180" s="17">
        <v>0</v>
      </c>
      <c r="U180" s="18">
        <f t="shared" si="169"/>
        <v>0</v>
      </c>
      <c r="V180" s="17">
        <v>0</v>
      </c>
      <c r="W180" s="18">
        <f t="shared" si="170"/>
        <v>0</v>
      </c>
    </row>
    <row r="181" spans="1:25" ht="20.25" customHeight="1" x14ac:dyDescent="0.25">
      <c r="A181" s="5"/>
      <c r="B181" s="9"/>
      <c r="C181" s="29" t="s">
        <v>86</v>
      </c>
      <c r="D181" s="17" t="s">
        <v>24</v>
      </c>
      <c r="E181" s="17">
        <v>29</v>
      </c>
      <c r="F181" s="17">
        <v>14</v>
      </c>
      <c r="G181" s="18">
        <f t="shared" si="161"/>
        <v>0.48275862068965519</v>
      </c>
      <c r="H181" s="17">
        <f t="shared" si="162"/>
        <v>10</v>
      </c>
      <c r="I181" s="19">
        <f t="shared" si="163"/>
        <v>0.7142857142857143</v>
      </c>
      <c r="J181" s="17">
        <v>4</v>
      </c>
      <c r="K181" s="18">
        <f t="shared" si="164"/>
        <v>0.2857142857142857</v>
      </c>
      <c r="L181" s="17">
        <v>0</v>
      </c>
      <c r="M181" s="18">
        <f t="shared" si="165"/>
        <v>0</v>
      </c>
      <c r="N181" s="17">
        <v>12</v>
      </c>
      <c r="O181" s="18">
        <f t="shared" si="166"/>
        <v>0.41379310344827586</v>
      </c>
      <c r="P181" s="17">
        <v>0</v>
      </c>
      <c r="Q181" s="18">
        <f t="shared" si="167"/>
        <v>0</v>
      </c>
      <c r="R181" s="17">
        <v>0</v>
      </c>
      <c r="S181" s="18">
        <f t="shared" si="168"/>
        <v>0</v>
      </c>
      <c r="T181" s="17">
        <v>0</v>
      </c>
      <c r="U181" s="18">
        <f t="shared" si="169"/>
        <v>0</v>
      </c>
      <c r="V181" s="17">
        <v>3</v>
      </c>
      <c r="W181" s="18">
        <f t="shared" si="170"/>
        <v>0.10344827586206896</v>
      </c>
    </row>
    <row r="182" spans="1:25" ht="24" customHeight="1" x14ac:dyDescent="0.25">
      <c r="A182" s="5"/>
      <c r="B182" s="9"/>
      <c r="C182" s="30" t="s">
        <v>103</v>
      </c>
      <c r="D182" s="31"/>
      <c r="E182" s="17">
        <f>SUM(E171:E181)</f>
        <v>397</v>
      </c>
      <c r="F182" s="17">
        <f>SUM(F171:F181)</f>
        <v>317</v>
      </c>
      <c r="G182" s="18">
        <f t="shared" si="161"/>
        <v>0.79848866498740556</v>
      </c>
      <c r="H182" s="17">
        <f>SUM(H171:H181)</f>
        <v>116</v>
      </c>
      <c r="I182" s="19">
        <f t="shared" si="163"/>
        <v>0.36593059936908517</v>
      </c>
      <c r="J182" s="17">
        <f>SUM(J171:J181)</f>
        <v>201</v>
      </c>
      <c r="K182" s="18">
        <f t="shared" si="164"/>
        <v>0.63406940063091488</v>
      </c>
      <c r="L182" s="17">
        <f>SUM(L171:L181)</f>
        <v>0</v>
      </c>
      <c r="M182" s="18">
        <f t="shared" si="165"/>
        <v>0</v>
      </c>
      <c r="N182" s="17">
        <f>SUM(N171:N181)</f>
        <v>42</v>
      </c>
      <c r="O182" s="18">
        <f t="shared" si="166"/>
        <v>0.10579345088161209</v>
      </c>
      <c r="P182" s="17">
        <f>SUM(P171:P181)</f>
        <v>0</v>
      </c>
      <c r="Q182" s="18">
        <f t="shared" si="167"/>
        <v>0</v>
      </c>
      <c r="R182" s="17">
        <f>SUM(R171:R181)</f>
        <v>13</v>
      </c>
      <c r="S182" s="18">
        <f t="shared" si="168"/>
        <v>3.2745591939546598E-2</v>
      </c>
      <c r="T182" s="17">
        <f>SUM(T171:T181)</f>
        <v>21</v>
      </c>
      <c r="U182" s="18">
        <f t="shared" si="169"/>
        <v>5.2896725440806043E-2</v>
      </c>
      <c r="V182" s="17">
        <f>SUM(V171:V181)</f>
        <v>4</v>
      </c>
      <c r="W182" s="18">
        <f t="shared" si="170"/>
        <v>1.0075566750629723E-2</v>
      </c>
    </row>
    <row r="183" spans="1:25" ht="36" customHeight="1" x14ac:dyDescent="0.25">
      <c r="A183" s="39" t="s">
        <v>106</v>
      </c>
      <c r="B183" s="40"/>
      <c r="C183" s="41"/>
      <c r="D183" s="17" t="s">
        <v>22</v>
      </c>
      <c r="E183" s="42">
        <f>SUM(E4,E13,E37,E58,E73,E100,E112,E126,E129,E144,E151,E157,E166,E170,E182)</f>
        <v>3169</v>
      </c>
      <c r="F183" s="42">
        <f>SUM(F4,F13,F37,F58,F73,F100,F112,F126,F129,F144,F151,F157,F166,F170,F182)</f>
        <v>2116</v>
      </c>
      <c r="G183" s="32">
        <f t="shared" si="161"/>
        <v>0.66771852319343639</v>
      </c>
      <c r="H183" s="42">
        <f>SUM(H4,H13,H37,H58,H73,H100,H112,H126,H129,H144,H151,H157,H166,H170,H182)</f>
        <v>741</v>
      </c>
      <c r="I183" s="33">
        <f t="shared" si="163"/>
        <v>0.35018903591682421</v>
      </c>
      <c r="J183" s="42">
        <f>SUM(J4,J13,J37,J58,J73,J100,J112,J126,J129,J144,J151,J157,J166,J170,J182)</f>
        <v>1375</v>
      </c>
      <c r="K183" s="34">
        <f t="shared" si="164"/>
        <v>0.64981096408317585</v>
      </c>
      <c r="L183" s="42">
        <f>SUM(L4,L13,L37,L58,L73,L100,L112,L126,L129,L144,L151,L157,L166,L170,L182)</f>
        <v>2</v>
      </c>
      <c r="M183" s="35">
        <v>5.9999999999999995E-4</v>
      </c>
      <c r="N183" s="42">
        <f>SUM(N4,N13,N37,N58,N73,N100,N112,N126,N129,N144,N151,N157,N166,N170,N182)</f>
        <v>658</v>
      </c>
      <c r="O183" s="32">
        <f t="shared" si="166"/>
        <v>0.20763647838434837</v>
      </c>
      <c r="P183" s="42">
        <f>SUM(P4,P13,P37,P58,P73,P100,P112,P126,P129,P144,P151,P157,P166,P170,P182)</f>
        <v>113</v>
      </c>
      <c r="Q183" s="32">
        <f t="shared" si="167"/>
        <v>3.5657936257494478E-2</v>
      </c>
      <c r="R183" s="42">
        <f>SUM(R4,R13,R37,R58,R73,R100,R112,R126,R129,R144,R151,R157,R166,R170,R182)</f>
        <v>82</v>
      </c>
      <c r="S183" s="32">
        <f t="shared" si="168"/>
        <v>2.5875670558535815E-2</v>
      </c>
      <c r="T183" s="42">
        <f>SUM(T4,T13,T37,T58,T73,T100,T112,T126,T129,T144,T151,T157,T166,T170,T182)</f>
        <v>125</v>
      </c>
      <c r="U183" s="32">
        <f t="shared" si="169"/>
        <v>3.9444619753865574E-2</v>
      </c>
      <c r="V183" s="42">
        <f>SUM(V4,V13,V37,V58,V73,V100,V112,V126,V129,V144,V151,V157,V166,V170,V182)</f>
        <v>73</v>
      </c>
      <c r="W183" s="32">
        <f t="shared" si="170"/>
        <v>2.3035657936257496E-2</v>
      </c>
      <c r="Y183" s="1"/>
    </row>
    <row r="184" spans="1:25" x14ac:dyDescent="0.25">
      <c r="A184" s="43"/>
      <c r="B184" s="44"/>
      <c r="C184" s="45"/>
      <c r="D184" s="17" t="s">
        <v>24</v>
      </c>
      <c r="E184" s="4">
        <f>SUM(E6,E14,E38,E59,E74,E101,E113,E127,E130,E145,E148,E158,E166,E170,E171,E172,E173,E175,E176,E177,E178,E179,E180,E181)</f>
        <v>2243</v>
      </c>
      <c r="F184" s="4">
        <f t="shared" ref="F184:V184" si="171">SUM(F6,F14,F38,F59,F74,F101,F113,F127,F130,F145,F148,F158,F166,F170,F171,F172,F173,F175,F176,F177,F178,F179,F180,F181)</f>
        <v>1396</v>
      </c>
      <c r="G184" s="32">
        <f t="shared" si="161"/>
        <v>0.62238074008024968</v>
      </c>
      <c r="H184" s="4">
        <f t="shared" si="171"/>
        <v>523</v>
      </c>
      <c r="I184" s="33">
        <f t="shared" si="163"/>
        <v>0.37464183381088823</v>
      </c>
      <c r="J184" s="4">
        <f t="shared" si="171"/>
        <v>873</v>
      </c>
      <c r="K184" s="34">
        <f t="shared" si="164"/>
        <v>0.62535816618911177</v>
      </c>
      <c r="L184" s="4">
        <f t="shared" si="171"/>
        <v>1</v>
      </c>
      <c r="M184" s="35">
        <v>5.9999999999999995E-4</v>
      </c>
      <c r="N184" s="4">
        <f t="shared" si="171"/>
        <v>644</v>
      </c>
      <c r="O184" s="32">
        <f t="shared" si="166"/>
        <v>0.28711547035220686</v>
      </c>
      <c r="P184" s="4">
        <f t="shared" si="171"/>
        <v>0</v>
      </c>
      <c r="Q184" s="32">
        <f t="shared" si="167"/>
        <v>0</v>
      </c>
      <c r="R184" s="4">
        <f t="shared" si="171"/>
        <v>55</v>
      </c>
      <c r="S184" s="32">
        <f t="shared" si="168"/>
        <v>2.4520731163620153E-2</v>
      </c>
      <c r="T184" s="4">
        <f t="shared" si="171"/>
        <v>95</v>
      </c>
      <c r="U184" s="32">
        <f t="shared" si="169"/>
        <v>4.2353990191707533E-2</v>
      </c>
      <c r="V184" s="4">
        <f t="shared" si="171"/>
        <v>52</v>
      </c>
      <c r="W184" s="32">
        <f t="shared" si="170"/>
        <v>2.31832367365136E-2</v>
      </c>
      <c r="Y184" s="1"/>
    </row>
    <row r="185" spans="1:25" x14ac:dyDescent="0.25">
      <c r="A185" s="43"/>
      <c r="B185" s="44"/>
      <c r="C185" s="45"/>
      <c r="D185" s="17" t="s">
        <v>27</v>
      </c>
      <c r="E185" s="4">
        <f>SUM(E5,E15,E39,E60,E75,E102,E114,E128,E131,E146,E149,E159)</f>
        <v>716</v>
      </c>
      <c r="F185" s="4">
        <f t="shared" ref="F185:V185" si="172">SUM(F5,F15,F39,F60,F75,F102,F114,F128,F131,F146,F149,F159)</f>
        <v>551</v>
      </c>
      <c r="G185" s="32">
        <f t="shared" si="161"/>
        <v>0.76955307262569828</v>
      </c>
      <c r="H185" s="4">
        <f t="shared" si="172"/>
        <v>168</v>
      </c>
      <c r="I185" s="33">
        <f t="shared" si="163"/>
        <v>0.30490018148820325</v>
      </c>
      <c r="J185" s="4">
        <f t="shared" si="172"/>
        <v>383</v>
      </c>
      <c r="K185" s="34">
        <f t="shared" si="164"/>
        <v>0.6950998185117967</v>
      </c>
      <c r="L185" s="4">
        <f t="shared" si="172"/>
        <v>0</v>
      </c>
      <c r="M185" s="35">
        <v>5.9999999999999995E-4</v>
      </c>
      <c r="N185" s="4">
        <f t="shared" si="172"/>
        <v>0</v>
      </c>
      <c r="O185" s="32">
        <f t="shared" si="166"/>
        <v>0</v>
      </c>
      <c r="P185" s="4">
        <f t="shared" si="172"/>
        <v>102</v>
      </c>
      <c r="Q185" s="32">
        <f t="shared" si="167"/>
        <v>0.14245810055865921</v>
      </c>
      <c r="R185" s="4">
        <f t="shared" si="172"/>
        <v>25</v>
      </c>
      <c r="S185" s="32">
        <f t="shared" si="168"/>
        <v>3.4916201117318434E-2</v>
      </c>
      <c r="T185" s="4">
        <f t="shared" si="172"/>
        <v>21</v>
      </c>
      <c r="U185" s="32">
        <f t="shared" si="169"/>
        <v>2.9329608938547486E-2</v>
      </c>
      <c r="V185" s="4">
        <f t="shared" si="172"/>
        <v>17</v>
      </c>
      <c r="W185" s="32">
        <f t="shared" si="170"/>
        <v>2.3743016759776536E-2</v>
      </c>
      <c r="Y185" s="1"/>
    </row>
    <row r="186" spans="1:25" x14ac:dyDescent="0.25">
      <c r="A186" s="46"/>
      <c r="B186" s="47"/>
      <c r="C186" s="48"/>
      <c r="D186" s="17" t="s">
        <v>58</v>
      </c>
      <c r="E186" s="4">
        <f>SUM(E103,E115,E150,E160,E174)</f>
        <v>210</v>
      </c>
      <c r="F186" s="4">
        <f t="shared" ref="F186:V186" si="173">SUM(F103,F115,F150,F160,F174)</f>
        <v>169</v>
      </c>
      <c r="G186" s="32">
        <f t="shared" si="161"/>
        <v>0.80476190476190479</v>
      </c>
      <c r="H186" s="4">
        <f t="shared" si="173"/>
        <v>50</v>
      </c>
      <c r="I186" s="33">
        <f t="shared" si="163"/>
        <v>0.29585798816568049</v>
      </c>
      <c r="J186" s="4">
        <f t="shared" si="173"/>
        <v>119</v>
      </c>
      <c r="K186" s="34">
        <f t="shared" si="164"/>
        <v>0.70414201183431957</v>
      </c>
      <c r="L186" s="4">
        <f t="shared" si="173"/>
        <v>1</v>
      </c>
      <c r="M186" s="35">
        <v>5.9999999999999995E-4</v>
      </c>
      <c r="N186" s="4">
        <f t="shared" si="173"/>
        <v>14</v>
      </c>
      <c r="O186" s="32">
        <f t="shared" si="166"/>
        <v>6.6666666666666666E-2</v>
      </c>
      <c r="P186" s="4">
        <f t="shared" si="173"/>
        <v>11</v>
      </c>
      <c r="Q186" s="32">
        <f t="shared" si="167"/>
        <v>5.2380952380952382E-2</v>
      </c>
      <c r="R186" s="4">
        <f t="shared" si="173"/>
        <v>2</v>
      </c>
      <c r="S186" s="32">
        <f t="shared" si="168"/>
        <v>9.5238095238095247E-3</v>
      </c>
      <c r="T186" s="4">
        <f t="shared" si="173"/>
        <v>9</v>
      </c>
      <c r="U186" s="32">
        <f t="shared" si="169"/>
        <v>4.2857142857142858E-2</v>
      </c>
      <c r="V186" s="4">
        <f t="shared" si="173"/>
        <v>4</v>
      </c>
      <c r="W186" s="32">
        <f t="shared" si="170"/>
        <v>1.9047619047619049E-2</v>
      </c>
      <c r="Y186" s="1"/>
    </row>
  </sheetData>
  <autoFilter ref="A3:W186"/>
  <mergeCells count="89">
    <mergeCell ref="C182:D182"/>
    <mergeCell ref="A183:C186"/>
    <mergeCell ref="A1:W1"/>
    <mergeCell ref="B61:B75"/>
    <mergeCell ref="C61:C63"/>
    <mergeCell ref="C64:C66"/>
    <mergeCell ref="C67:C69"/>
    <mergeCell ref="C70:C72"/>
    <mergeCell ref="C73:C75"/>
    <mergeCell ref="C112:C115"/>
    <mergeCell ref="B104:B115"/>
    <mergeCell ref="C116:C118"/>
    <mergeCell ref="C119:C121"/>
    <mergeCell ref="C123:C125"/>
    <mergeCell ref="C94:C96"/>
    <mergeCell ref="C100:C103"/>
    <mergeCell ref="B76:B103"/>
    <mergeCell ref="C104:C106"/>
    <mergeCell ref="C107:C109"/>
    <mergeCell ref="T2:U2"/>
    <mergeCell ref="V2:W2"/>
    <mergeCell ref="C55:C57"/>
    <mergeCell ref="C31:C33"/>
    <mergeCell ref="C34:C36"/>
    <mergeCell ref="C37:C39"/>
    <mergeCell ref="F2:G2"/>
    <mergeCell ref="H2:I2"/>
    <mergeCell ref="J2:K2"/>
    <mergeCell ref="L2:M2"/>
    <mergeCell ref="N2:O2"/>
    <mergeCell ref="C58:C60"/>
    <mergeCell ref="B40:B60"/>
    <mergeCell ref="C40:C42"/>
    <mergeCell ref="C43:C45"/>
    <mergeCell ref="C46:C48"/>
    <mergeCell ref="C49:C51"/>
    <mergeCell ref="C52:C54"/>
    <mergeCell ref="P2:Q2"/>
    <mergeCell ref="R2:S2"/>
    <mergeCell ref="B4:B6"/>
    <mergeCell ref="C10:C12"/>
    <mergeCell ref="C13:C15"/>
    <mergeCell ref="C7:C9"/>
    <mergeCell ref="C4:C6"/>
    <mergeCell ref="B7:B15"/>
    <mergeCell ref="B16:B39"/>
    <mergeCell ref="C16:C18"/>
    <mergeCell ref="C19:C21"/>
    <mergeCell ref="C22:C24"/>
    <mergeCell ref="C25:C27"/>
    <mergeCell ref="C28:C30"/>
    <mergeCell ref="C76:C78"/>
    <mergeCell ref="C79:C81"/>
    <mergeCell ref="C82:C84"/>
    <mergeCell ref="C87:C89"/>
    <mergeCell ref="C90:C92"/>
    <mergeCell ref="C154:C156"/>
    <mergeCell ref="C157:C160"/>
    <mergeCell ref="B152:B160"/>
    <mergeCell ref="C135:C137"/>
    <mergeCell ref="C138:C140"/>
    <mergeCell ref="C141:C143"/>
    <mergeCell ref="C144:C146"/>
    <mergeCell ref="B132:B146"/>
    <mergeCell ref="C126:C128"/>
    <mergeCell ref="B116:B128"/>
    <mergeCell ref="C129:C131"/>
    <mergeCell ref="B129:B131"/>
    <mergeCell ref="C132:C134"/>
    <mergeCell ref="A4:A6"/>
    <mergeCell ref="A7:A15"/>
    <mergeCell ref="A16:A39"/>
    <mergeCell ref="A40:A60"/>
    <mergeCell ref="A61:A75"/>
    <mergeCell ref="B161:B166"/>
    <mergeCell ref="B167:B170"/>
    <mergeCell ref="B171:B182"/>
    <mergeCell ref="C147:C149"/>
    <mergeCell ref="B147:B151"/>
    <mergeCell ref="A147:A151"/>
    <mergeCell ref="A152:A160"/>
    <mergeCell ref="A161:A166"/>
    <mergeCell ref="A167:A170"/>
    <mergeCell ref="A171:A182"/>
    <mergeCell ref="A76:A103"/>
    <mergeCell ref="A104:A115"/>
    <mergeCell ref="A116:A128"/>
    <mergeCell ref="A129:A131"/>
    <mergeCell ref="A132:A1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2019-06-18T14:18:49Z</dcterms:modified>
</cp:coreProperties>
</file>