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\На сайт 2017 г\"/>
    </mc:Choice>
  </mc:AlternateContent>
  <bookViews>
    <workbookView xWindow="0" yWindow="0" windowWidth="20490" windowHeight="7455"/>
  </bookViews>
  <sheets>
    <sheet name="Лист1" sheetId="1" r:id="rId1"/>
  </sheets>
  <definedNames>
    <definedName name="_xlnm._FilterDatabase" localSheetId="0" hidden="1">Лист1!$A$5:$S$167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1" l="1"/>
  <c r="H163" i="1"/>
  <c r="J163" i="1"/>
  <c r="L163" i="1"/>
  <c r="N163" i="1"/>
  <c r="P163" i="1"/>
  <c r="R163" i="1"/>
  <c r="H164" i="1"/>
  <c r="N164" i="1"/>
  <c r="P164" i="1"/>
  <c r="R164" i="1"/>
  <c r="E165" i="1"/>
  <c r="F165" i="1"/>
  <c r="H165" i="1"/>
  <c r="J165" i="1"/>
  <c r="L165" i="1"/>
  <c r="N165" i="1"/>
  <c r="P165" i="1"/>
  <c r="R165" i="1"/>
  <c r="R133" i="1"/>
  <c r="P133" i="1"/>
  <c r="N133" i="1"/>
  <c r="L133" i="1"/>
  <c r="J133" i="1"/>
  <c r="H133" i="1"/>
  <c r="F133" i="1"/>
  <c r="E133" i="1"/>
  <c r="K165" i="1" l="1"/>
  <c r="Q165" i="1"/>
  <c r="G165" i="1"/>
  <c r="S165" i="1"/>
  <c r="O165" i="1"/>
  <c r="I165" i="1"/>
  <c r="M165" i="1"/>
  <c r="L162" i="1"/>
  <c r="N162" i="1"/>
  <c r="R162" i="1"/>
  <c r="J162" i="1"/>
  <c r="H162" i="1"/>
  <c r="P162" i="1"/>
  <c r="I163" i="1"/>
  <c r="Q163" i="1"/>
  <c r="M163" i="1"/>
  <c r="S163" i="1"/>
  <c r="O163" i="1"/>
  <c r="K163" i="1"/>
  <c r="I133" i="1"/>
  <c r="S7" i="1"/>
  <c r="S8" i="1"/>
  <c r="S10" i="1"/>
  <c r="S11" i="1"/>
  <c r="S13" i="1"/>
  <c r="S14" i="1"/>
  <c r="S16" i="1"/>
  <c r="S17" i="1"/>
  <c r="S19" i="1"/>
  <c r="S20" i="1"/>
  <c r="S22" i="1"/>
  <c r="S23" i="1"/>
  <c r="S26" i="1"/>
  <c r="S28" i="1"/>
  <c r="S29" i="1"/>
  <c r="S31" i="1"/>
  <c r="S32" i="1"/>
  <c r="S35" i="1"/>
  <c r="S37" i="1"/>
  <c r="S38" i="1"/>
  <c r="S40" i="1"/>
  <c r="S41" i="1"/>
  <c r="S43" i="1"/>
  <c r="S44" i="1"/>
  <c r="S45" i="1"/>
  <c r="S47" i="1"/>
  <c r="S48" i="1"/>
  <c r="S51" i="1"/>
  <c r="S54" i="1"/>
  <c r="S55" i="1"/>
  <c r="S57" i="1"/>
  <c r="S58" i="1"/>
  <c r="S59" i="1"/>
  <c r="S61" i="1"/>
  <c r="S62" i="1"/>
  <c r="S64" i="1"/>
  <c r="S65" i="1"/>
  <c r="S68" i="1"/>
  <c r="S71" i="1"/>
  <c r="S72" i="1"/>
  <c r="S74" i="1"/>
  <c r="S75" i="1"/>
  <c r="S77" i="1"/>
  <c r="S80" i="1"/>
  <c r="S81" i="1"/>
  <c r="S83" i="1"/>
  <c r="S84" i="1"/>
  <c r="S86" i="1"/>
  <c r="S87" i="1"/>
  <c r="S89" i="1"/>
  <c r="S92" i="1"/>
  <c r="S93" i="1"/>
  <c r="S95" i="1"/>
  <c r="S96" i="1"/>
  <c r="S100" i="1"/>
  <c r="S105" i="1"/>
  <c r="S107" i="1"/>
  <c r="S108" i="1"/>
  <c r="S110" i="1"/>
  <c r="S111" i="1"/>
  <c r="S114" i="1"/>
  <c r="S116" i="1"/>
  <c r="S117" i="1"/>
  <c r="S119" i="1"/>
  <c r="S120" i="1"/>
  <c r="S122" i="1"/>
  <c r="S123" i="1"/>
  <c r="S125" i="1"/>
  <c r="S126" i="1"/>
  <c r="S128" i="1"/>
  <c r="S129" i="1"/>
  <c r="S131" i="1"/>
  <c r="S136" i="1"/>
  <c r="S133" i="1"/>
  <c r="S134" i="1"/>
  <c r="S135" i="1"/>
  <c r="S138" i="1"/>
  <c r="S139" i="1"/>
  <c r="S140" i="1"/>
  <c r="S142" i="1"/>
  <c r="S143" i="1"/>
  <c r="S144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Q7" i="1"/>
  <c r="Q8" i="1"/>
  <c r="Q10" i="1"/>
  <c r="Q11" i="1"/>
  <c r="Q13" i="1"/>
  <c r="Q14" i="1"/>
  <c r="Q16" i="1"/>
  <c r="Q17" i="1"/>
  <c r="Q19" i="1"/>
  <c r="Q20" i="1"/>
  <c r="Q22" i="1"/>
  <c r="Q23" i="1"/>
  <c r="Q26" i="1"/>
  <c r="Q28" i="1"/>
  <c r="Q29" i="1"/>
  <c r="Q31" i="1"/>
  <c r="Q32" i="1"/>
  <c r="Q35" i="1"/>
  <c r="Q37" i="1"/>
  <c r="Q38" i="1"/>
  <c r="Q40" i="1"/>
  <c r="Q41" i="1"/>
  <c r="Q43" i="1"/>
  <c r="Q44" i="1"/>
  <c r="Q45" i="1"/>
  <c r="Q47" i="1"/>
  <c r="Q48" i="1"/>
  <c r="Q51" i="1"/>
  <c r="Q54" i="1"/>
  <c r="Q55" i="1"/>
  <c r="Q57" i="1"/>
  <c r="Q58" i="1"/>
  <c r="Q59" i="1"/>
  <c r="Q61" i="1"/>
  <c r="Q62" i="1"/>
  <c r="Q64" i="1"/>
  <c r="Q65" i="1"/>
  <c r="Q68" i="1"/>
  <c r="Q71" i="1"/>
  <c r="Q72" i="1"/>
  <c r="Q74" i="1"/>
  <c r="Q75" i="1"/>
  <c r="Q77" i="1"/>
  <c r="Q80" i="1"/>
  <c r="Q81" i="1"/>
  <c r="Q83" i="1"/>
  <c r="Q84" i="1"/>
  <c r="Q86" i="1"/>
  <c r="Q87" i="1"/>
  <c r="Q89" i="1"/>
  <c r="Q92" i="1"/>
  <c r="Q93" i="1"/>
  <c r="Q95" i="1"/>
  <c r="Q96" i="1"/>
  <c r="Q100" i="1"/>
  <c r="Q105" i="1"/>
  <c r="Q107" i="1"/>
  <c r="Q108" i="1"/>
  <c r="Q110" i="1"/>
  <c r="Q111" i="1"/>
  <c r="Q114" i="1"/>
  <c r="Q116" i="1"/>
  <c r="Q117" i="1"/>
  <c r="Q119" i="1"/>
  <c r="Q120" i="1"/>
  <c r="Q122" i="1"/>
  <c r="Q123" i="1"/>
  <c r="Q125" i="1"/>
  <c r="Q126" i="1"/>
  <c r="Q128" i="1"/>
  <c r="Q129" i="1"/>
  <c r="Q131" i="1"/>
  <c r="Q136" i="1"/>
  <c r="Q133" i="1"/>
  <c r="Q134" i="1"/>
  <c r="Q135" i="1"/>
  <c r="Q138" i="1"/>
  <c r="Q139" i="1"/>
  <c r="Q140" i="1"/>
  <c r="Q142" i="1"/>
  <c r="Q143" i="1"/>
  <c r="Q144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O7" i="1"/>
  <c r="O8" i="1"/>
  <c r="O10" i="1"/>
  <c r="O11" i="1"/>
  <c r="O13" i="1"/>
  <c r="O14" i="1"/>
  <c r="O16" i="1"/>
  <c r="O17" i="1"/>
  <c r="O19" i="1"/>
  <c r="O20" i="1"/>
  <c r="O22" i="1"/>
  <c r="O23" i="1"/>
  <c r="O26" i="1"/>
  <c r="O28" i="1"/>
  <c r="O29" i="1"/>
  <c r="O31" i="1"/>
  <c r="O32" i="1"/>
  <c r="O35" i="1"/>
  <c r="O37" i="1"/>
  <c r="O38" i="1"/>
  <c r="O40" i="1"/>
  <c r="O41" i="1"/>
  <c r="O43" i="1"/>
  <c r="O44" i="1"/>
  <c r="O45" i="1"/>
  <c r="O47" i="1"/>
  <c r="O48" i="1"/>
  <c r="O51" i="1"/>
  <c r="O54" i="1"/>
  <c r="O55" i="1"/>
  <c r="O57" i="1"/>
  <c r="O58" i="1"/>
  <c r="O59" i="1"/>
  <c r="O61" i="1"/>
  <c r="O62" i="1"/>
  <c r="O64" i="1"/>
  <c r="O65" i="1"/>
  <c r="O68" i="1"/>
  <c r="O71" i="1"/>
  <c r="O72" i="1"/>
  <c r="O74" i="1"/>
  <c r="O75" i="1"/>
  <c r="O77" i="1"/>
  <c r="O80" i="1"/>
  <c r="O81" i="1"/>
  <c r="O83" i="1"/>
  <c r="O84" i="1"/>
  <c r="O86" i="1"/>
  <c r="O87" i="1"/>
  <c r="O89" i="1"/>
  <c r="O92" i="1"/>
  <c r="O93" i="1"/>
  <c r="O95" i="1"/>
  <c r="O96" i="1"/>
  <c r="O100" i="1"/>
  <c r="O105" i="1"/>
  <c r="O107" i="1"/>
  <c r="O108" i="1"/>
  <c r="O110" i="1"/>
  <c r="O111" i="1"/>
  <c r="O114" i="1"/>
  <c r="O116" i="1"/>
  <c r="O117" i="1"/>
  <c r="O119" i="1"/>
  <c r="O120" i="1"/>
  <c r="O122" i="1"/>
  <c r="O123" i="1"/>
  <c r="O125" i="1"/>
  <c r="O126" i="1"/>
  <c r="O128" i="1"/>
  <c r="O129" i="1"/>
  <c r="O131" i="1"/>
  <c r="O136" i="1"/>
  <c r="O133" i="1"/>
  <c r="O134" i="1"/>
  <c r="O135" i="1"/>
  <c r="O138" i="1"/>
  <c r="O139" i="1"/>
  <c r="O140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M7" i="1"/>
  <c r="M8" i="1"/>
  <c r="M10" i="1"/>
  <c r="M11" i="1"/>
  <c r="M13" i="1"/>
  <c r="M14" i="1"/>
  <c r="M16" i="1"/>
  <c r="M17" i="1"/>
  <c r="M19" i="1"/>
  <c r="M20" i="1"/>
  <c r="M22" i="1"/>
  <c r="M23" i="1"/>
  <c r="M26" i="1"/>
  <c r="M28" i="1"/>
  <c r="M29" i="1"/>
  <c r="M31" i="1"/>
  <c r="M32" i="1"/>
  <c r="M35" i="1"/>
  <c r="M37" i="1"/>
  <c r="M38" i="1"/>
  <c r="M40" i="1"/>
  <c r="M41" i="1"/>
  <c r="M43" i="1"/>
  <c r="M44" i="1"/>
  <c r="M45" i="1"/>
  <c r="M47" i="1"/>
  <c r="M48" i="1"/>
  <c r="M51" i="1"/>
  <c r="M54" i="1"/>
  <c r="M55" i="1"/>
  <c r="M57" i="1"/>
  <c r="M58" i="1"/>
  <c r="M59" i="1"/>
  <c r="M61" i="1"/>
  <c r="M62" i="1"/>
  <c r="M64" i="1"/>
  <c r="M65" i="1"/>
  <c r="M68" i="1"/>
  <c r="M71" i="1"/>
  <c r="M72" i="1"/>
  <c r="M74" i="1"/>
  <c r="M75" i="1"/>
  <c r="M77" i="1"/>
  <c r="M80" i="1"/>
  <c r="M81" i="1"/>
  <c r="M83" i="1"/>
  <c r="M84" i="1"/>
  <c r="M86" i="1"/>
  <c r="M87" i="1"/>
  <c r="M89" i="1"/>
  <c r="M92" i="1"/>
  <c r="M93" i="1"/>
  <c r="M95" i="1"/>
  <c r="M96" i="1"/>
  <c r="M100" i="1"/>
  <c r="M105" i="1"/>
  <c r="M107" i="1"/>
  <c r="M108" i="1"/>
  <c r="M110" i="1"/>
  <c r="M111" i="1"/>
  <c r="M114" i="1"/>
  <c r="M116" i="1"/>
  <c r="M117" i="1"/>
  <c r="M119" i="1"/>
  <c r="M120" i="1"/>
  <c r="M122" i="1"/>
  <c r="M123" i="1"/>
  <c r="M125" i="1"/>
  <c r="M126" i="1"/>
  <c r="M128" i="1"/>
  <c r="M129" i="1"/>
  <c r="M131" i="1"/>
  <c r="M136" i="1"/>
  <c r="M133" i="1"/>
  <c r="M134" i="1"/>
  <c r="M135" i="1"/>
  <c r="M138" i="1"/>
  <c r="M139" i="1"/>
  <c r="M140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K7" i="1"/>
  <c r="K8" i="1"/>
  <c r="K10" i="1"/>
  <c r="K11" i="1"/>
  <c r="K13" i="1"/>
  <c r="K14" i="1"/>
  <c r="K16" i="1"/>
  <c r="K17" i="1"/>
  <c r="K19" i="1"/>
  <c r="K20" i="1"/>
  <c r="K22" i="1"/>
  <c r="K23" i="1"/>
  <c r="K26" i="1"/>
  <c r="K28" i="1"/>
  <c r="K29" i="1"/>
  <c r="K31" i="1"/>
  <c r="K32" i="1"/>
  <c r="K35" i="1"/>
  <c r="K37" i="1"/>
  <c r="K38" i="1"/>
  <c r="K40" i="1"/>
  <c r="K41" i="1"/>
  <c r="K43" i="1"/>
  <c r="K44" i="1"/>
  <c r="K45" i="1"/>
  <c r="K47" i="1"/>
  <c r="K48" i="1"/>
  <c r="K51" i="1"/>
  <c r="K54" i="1"/>
  <c r="K55" i="1"/>
  <c r="K57" i="1"/>
  <c r="K58" i="1"/>
  <c r="K59" i="1"/>
  <c r="K61" i="1"/>
  <c r="K62" i="1"/>
  <c r="K64" i="1"/>
  <c r="K65" i="1"/>
  <c r="K68" i="1"/>
  <c r="K71" i="1"/>
  <c r="K72" i="1"/>
  <c r="K74" i="1"/>
  <c r="K75" i="1"/>
  <c r="K77" i="1"/>
  <c r="K80" i="1"/>
  <c r="K81" i="1"/>
  <c r="K83" i="1"/>
  <c r="K84" i="1"/>
  <c r="K86" i="1"/>
  <c r="K87" i="1"/>
  <c r="K89" i="1"/>
  <c r="K92" i="1"/>
  <c r="K93" i="1"/>
  <c r="K95" i="1"/>
  <c r="K96" i="1"/>
  <c r="K100" i="1"/>
  <c r="K105" i="1"/>
  <c r="K107" i="1"/>
  <c r="K108" i="1"/>
  <c r="K110" i="1"/>
  <c r="K111" i="1"/>
  <c r="K114" i="1"/>
  <c r="K116" i="1"/>
  <c r="K117" i="1"/>
  <c r="K119" i="1"/>
  <c r="K120" i="1"/>
  <c r="K122" i="1"/>
  <c r="K123" i="1"/>
  <c r="K125" i="1"/>
  <c r="K126" i="1"/>
  <c r="K128" i="1"/>
  <c r="K129" i="1"/>
  <c r="K131" i="1"/>
  <c r="K136" i="1"/>
  <c r="K133" i="1"/>
  <c r="K134" i="1"/>
  <c r="K135" i="1"/>
  <c r="K138" i="1"/>
  <c r="K139" i="1"/>
  <c r="K140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G7" i="1"/>
  <c r="G8" i="1"/>
  <c r="G10" i="1"/>
  <c r="G13" i="1"/>
  <c r="G14" i="1"/>
  <c r="G16" i="1"/>
  <c r="G17" i="1"/>
  <c r="G19" i="1"/>
  <c r="G20" i="1"/>
  <c r="G22" i="1"/>
  <c r="G23" i="1"/>
  <c r="G26" i="1"/>
  <c r="G28" i="1"/>
  <c r="G29" i="1"/>
  <c r="G31" i="1"/>
  <c r="G32" i="1"/>
  <c r="G35" i="1"/>
  <c r="G37" i="1"/>
  <c r="G38" i="1"/>
  <c r="G40" i="1"/>
  <c r="G41" i="1"/>
  <c r="G43" i="1"/>
  <c r="G44" i="1"/>
  <c r="G45" i="1"/>
  <c r="G47" i="1"/>
  <c r="G48" i="1"/>
  <c r="G51" i="1"/>
  <c r="G54" i="1"/>
  <c r="G55" i="1"/>
  <c r="G57" i="1"/>
  <c r="G58" i="1"/>
  <c r="G59" i="1"/>
  <c r="G61" i="1"/>
  <c r="G62" i="1"/>
  <c r="G64" i="1"/>
  <c r="G65" i="1"/>
  <c r="G68" i="1"/>
  <c r="G71" i="1"/>
  <c r="G72" i="1"/>
  <c r="G77" i="1"/>
  <c r="G80" i="1"/>
  <c r="G81" i="1"/>
  <c r="G83" i="1"/>
  <c r="G84" i="1"/>
  <c r="G86" i="1"/>
  <c r="G87" i="1"/>
  <c r="G89" i="1"/>
  <c r="G92" i="1"/>
  <c r="G93" i="1"/>
  <c r="G95" i="1"/>
  <c r="G96" i="1"/>
  <c r="G100" i="1"/>
  <c r="G105" i="1"/>
  <c r="G107" i="1"/>
  <c r="G108" i="1"/>
  <c r="G110" i="1"/>
  <c r="G111" i="1"/>
  <c r="G114" i="1"/>
  <c r="G116" i="1"/>
  <c r="G117" i="1"/>
  <c r="G119" i="1"/>
  <c r="G120" i="1"/>
  <c r="G122" i="1"/>
  <c r="G123" i="1"/>
  <c r="G125" i="1"/>
  <c r="G126" i="1"/>
  <c r="G128" i="1"/>
  <c r="G129" i="1"/>
  <c r="G131" i="1"/>
  <c r="G136" i="1"/>
  <c r="G133" i="1"/>
  <c r="G134" i="1"/>
  <c r="G135" i="1"/>
  <c r="G138" i="1"/>
  <c r="G139" i="1"/>
  <c r="G140" i="1"/>
  <c r="G142" i="1"/>
  <c r="G143" i="1"/>
  <c r="G144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I19" i="1"/>
  <c r="I20" i="1"/>
  <c r="I22" i="1"/>
  <c r="I23" i="1"/>
  <c r="I26" i="1"/>
  <c r="I7" i="1"/>
  <c r="I8" i="1"/>
  <c r="I10" i="1"/>
  <c r="I11" i="1"/>
  <c r="I13" i="1"/>
  <c r="I14" i="1"/>
  <c r="I16" i="1"/>
  <c r="I17" i="1"/>
  <c r="E137" i="1" l="1"/>
  <c r="E130" i="1"/>
  <c r="I130" i="1" s="1"/>
  <c r="E127" i="1"/>
  <c r="E124" i="1"/>
  <c r="E121" i="1"/>
  <c r="I121" i="1" s="1"/>
  <c r="E118" i="1"/>
  <c r="E115" i="1"/>
  <c r="I115" i="1" s="1"/>
  <c r="E112" i="1"/>
  <c r="E109" i="1"/>
  <c r="E106" i="1"/>
  <c r="I106" i="1" s="1"/>
  <c r="E102" i="1"/>
  <c r="E98" i="1"/>
  <c r="E94" i="1"/>
  <c r="E91" i="1"/>
  <c r="I91" i="1" s="1"/>
  <c r="E88" i="1"/>
  <c r="I88" i="1" s="1"/>
  <c r="E85" i="1"/>
  <c r="E82" i="1"/>
  <c r="E79" i="1"/>
  <c r="E76" i="1"/>
  <c r="E73" i="1"/>
  <c r="E70" i="1"/>
  <c r="E66" i="1"/>
  <c r="E63" i="1"/>
  <c r="E60" i="1"/>
  <c r="E56" i="1"/>
  <c r="E52" i="1"/>
  <c r="E49" i="1"/>
  <c r="E46" i="1"/>
  <c r="E42" i="1"/>
  <c r="E39" i="1"/>
  <c r="E36" i="1"/>
  <c r="E33" i="1"/>
  <c r="E30" i="1"/>
  <c r="E27" i="1"/>
  <c r="E24" i="1"/>
  <c r="E21" i="1"/>
  <c r="E18" i="1"/>
  <c r="E15" i="1"/>
  <c r="E12" i="1"/>
  <c r="E9" i="1"/>
  <c r="E6" i="1"/>
  <c r="F137" i="1"/>
  <c r="F130" i="1"/>
  <c r="F127" i="1"/>
  <c r="F124" i="1"/>
  <c r="F121" i="1"/>
  <c r="F118" i="1"/>
  <c r="F115" i="1"/>
  <c r="F112" i="1"/>
  <c r="F109" i="1"/>
  <c r="F106" i="1"/>
  <c r="F102" i="1"/>
  <c r="F98" i="1"/>
  <c r="F94" i="1"/>
  <c r="F91" i="1"/>
  <c r="F88" i="1"/>
  <c r="F85" i="1"/>
  <c r="F82" i="1"/>
  <c r="F79" i="1"/>
  <c r="F76" i="1"/>
  <c r="F70" i="1"/>
  <c r="F66" i="1"/>
  <c r="G66" i="1" s="1"/>
  <c r="F63" i="1"/>
  <c r="G63" i="1" s="1"/>
  <c r="F60" i="1"/>
  <c r="G60" i="1" s="1"/>
  <c r="F56" i="1"/>
  <c r="F52" i="1"/>
  <c r="G52" i="1" s="1"/>
  <c r="F49" i="1"/>
  <c r="G49" i="1" s="1"/>
  <c r="F46" i="1"/>
  <c r="G46" i="1" s="1"/>
  <c r="F42" i="1"/>
  <c r="F39" i="1"/>
  <c r="G39" i="1" s="1"/>
  <c r="F36" i="1"/>
  <c r="G36" i="1" s="1"/>
  <c r="F33" i="1"/>
  <c r="G33" i="1" s="1"/>
  <c r="F30" i="1"/>
  <c r="F27" i="1"/>
  <c r="G27" i="1" s="1"/>
  <c r="F24" i="1"/>
  <c r="G24" i="1" s="1"/>
  <c r="F21" i="1"/>
  <c r="G21" i="1" s="1"/>
  <c r="F18" i="1"/>
  <c r="F15" i="1"/>
  <c r="G15" i="1" s="1"/>
  <c r="F12" i="1"/>
  <c r="G12" i="1" s="1"/>
  <c r="F6" i="1"/>
  <c r="H82" i="1"/>
  <c r="H79" i="1"/>
  <c r="F75" i="1"/>
  <c r="G75" i="1" s="1"/>
  <c r="F74" i="1"/>
  <c r="F163" i="1" s="1"/>
  <c r="H73" i="1"/>
  <c r="H70" i="1"/>
  <c r="H66" i="1"/>
  <c r="H63" i="1"/>
  <c r="I63" i="1" s="1"/>
  <c r="H56" i="1"/>
  <c r="H60" i="1"/>
  <c r="H52" i="1"/>
  <c r="H49" i="1"/>
  <c r="H46" i="1"/>
  <c r="H42" i="1"/>
  <c r="H39" i="1"/>
  <c r="H36" i="1"/>
  <c r="H33" i="1"/>
  <c r="H30" i="1"/>
  <c r="I30" i="1" s="1"/>
  <c r="H27" i="1"/>
  <c r="H24" i="1"/>
  <c r="H21" i="1"/>
  <c r="H18" i="1"/>
  <c r="H15" i="1"/>
  <c r="H12" i="1"/>
  <c r="H9" i="1"/>
  <c r="I155" i="1"/>
  <c r="I156" i="1"/>
  <c r="I157" i="1"/>
  <c r="I158" i="1"/>
  <c r="I159" i="1"/>
  <c r="I160" i="1"/>
  <c r="I161" i="1"/>
  <c r="I151" i="1"/>
  <c r="I152" i="1"/>
  <c r="I153" i="1"/>
  <c r="I154" i="1"/>
  <c r="I150" i="1"/>
  <c r="I146" i="1"/>
  <c r="I147" i="1"/>
  <c r="I148" i="1"/>
  <c r="I149" i="1"/>
  <c r="I144" i="1"/>
  <c r="I142" i="1"/>
  <c r="I143" i="1"/>
  <c r="I140" i="1"/>
  <c r="I138" i="1"/>
  <c r="I139" i="1"/>
  <c r="I28" i="1"/>
  <c r="I29" i="1"/>
  <c r="I31" i="1"/>
  <c r="I32" i="1"/>
  <c r="I35" i="1"/>
  <c r="I37" i="1"/>
  <c r="I38" i="1"/>
  <c r="I40" i="1"/>
  <c r="I41" i="1"/>
  <c r="I43" i="1"/>
  <c r="I44" i="1"/>
  <c r="I45" i="1"/>
  <c r="I47" i="1"/>
  <c r="I48" i="1"/>
  <c r="I51" i="1"/>
  <c r="I54" i="1"/>
  <c r="I55" i="1"/>
  <c r="I57" i="1"/>
  <c r="I58" i="1"/>
  <c r="I59" i="1"/>
  <c r="I61" i="1"/>
  <c r="I62" i="1"/>
  <c r="I64" i="1"/>
  <c r="I65" i="1"/>
  <c r="I68" i="1"/>
  <c r="I71" i="1"/>
  <c r="I72" i="1"/>
  <c r="I74" i="1"/>
  <c r="I75" i="1"/>
  <c r="I76" i="1"/>
  <c r="I77" i="1"/>
  <c r="I80" i="1"/>
  <c r="I81" i="1"/>
  <c r="I83" i="1"/>
  <c r="I84" i="1"/>
  <c r="I86" i="1"/>
  <c r="I87" i="1"/>
  <c r="I89" i="1"/>
  <c r="I92" i="1"/>
  <c r="I93" i="1"/>
  <c r="I95" i="1"/>
  <c r="I96" i="1"/>
  <c r="I98" i="1"/>
  <c r="I100" i="1"/>
  <c r="I105" i="1"/>
  <c r="I107" i="1"/>
  <c r="I108" i="1"/>
  <c r="I110" i="1"/>
  <c r="I111" i="1"/>
  <c r="I112" i="1"/>
  <c r="I114" i="1"/>
  <c r="I116" i="1"/>
  <c r="I117" i="1"/>
  <c r="I119" i="1"/>
  <c r="I120" i="1"/>
  <c r="I122" i="1"/>
  <c r="I123" i="1"/>
  <c r="I124" i="1"/>
  <c r="I125" i="1"/>
  <c r="I126" i="1"/>
  <c r="I127" i="1"/>
  <c r="I128" i="1"/>
  <c r="I129" i="1"/>
  <c r="I131" i="1"/>
  <c r="I136" i="1"/>
  <c r="I134" i="1"/>
  <c r="I135" i="1"/>
  <c r="H6" i="1"/>
  <c r="F11" i="1"/>
  <c r="F9" i="1" s="1"/>
  <c r="G163" i="1" l="1"/>
  <c r="I9" i="1"/>
  <c r="I21" i="1"/>
  <c r="I33" i="1"/>
  <c r="I46" i="1"/>
  <c r="I79" i="1"/>
  <c r="I12" i="1"/>
  <c r="I24" i="1"/>
  <c r="I49" i="1"/>
  <c r="G85" i="1"/>
  <c r="G98" i="1"/>
  <c r="G112" i="1"/>
  <c r="G124" i="1"/>
  <c r="I15" i="1"/>
  <c r="I27" i="1"/>
  <c r="I39" i="1"/>
  <c r="I52" i="1"/>
  <c r="I66" i="1"/>
  <c r="G79" i="1"/>
  <c r="G91" i="1"/>
  <c r="G106" i="1"/>
  <c r="G118" i="1"/>
  <c r="G130" i="1"/>
  <c r="G76" i="1"/>
  <c r="G88" i="1"/>
  <c r="G102" i="1"/>
  <c r="G115" i="1"/>
  <c r="G127" i="1"/>
  <c r="Q6" i="1"/>
  <c r="M6" i="1"/>
  <c r="S6" i="1"/>
  <c r="O6" i="1"/>
  <c r="K6" i="1"/>
  <c r="Q30" i="1"/>
  <c r="M30" i="1"/>
  <c r="S30" i="1"/>
  <c r="O30" i="1"/>
  <c r="K30" i="1"/>
  <c r="Q56" i="1"/>
  <c r="M56" i="1"/>
  <c r="S56" i="1"/>
  <c r="O56" i="1"/>
  <c r="K56" i="1"/>
  <c r="S82" i="1"/>
  <c r="O82" i="1"/>
  <c r="K82" i="1"/>
  <c r="Q82" i="1"/>
  <c r="M82" i="1"/>
  <c r="Q109" i="1"/>
  <c r="M109" i="1"/>
  <c r="S109" i="1"/>
  <c r="O109" i="1"/>
  <c r="K109" i="1"/>
  <c r="S137" i="1"/>
  <c r="O137" i="1"/>
  <c r="K137" i="1"/>
  <c r="Q137" i="1"/>
  <c r="M137" i="1"/>
  <c r="I109" i="1"/>
  <c r="G11" i="1"/>
  <c r="I56" i="1"/>
  <c r="I137" i="1"/>
  <c r="G74" i="1"/>
  <c r="G6" i="1"/>
  <c r="G18" i="1"/>
  <c r="G30" i="1"/>
  <c r="G42" i="1"/>
  <c r="G56" i="1"/>
  <c r="G70" i="1"/>
  <c r="G82" i="1"/>
  <c r="G94" i="1"/>
  <c r="G109" i="1"/>
  <c r="G121" i="1"/>
  <c r="G137" i="1"/>
  <c r="S15" i="1"/>
  <c r="O15" i="1"/>
  <c r="K15" i="1"/>
  <c r="Q15" i="1"/>
  <c r="M15" i="1"/>
  <c r="S27" i="1"/>
  <c r="O27" i="1"/>
  <c r="K27" i="1"/>
  <c r="Q27" i="1"/>
  <c r="M27" i="1"/>
  <c r="Q39" i="1"/>
  <c r="M39" i="1"/>
  <c r="S39" i="1"/>
  <c r="O39" i="1"/>
  <c r="K39" i="1"/>
  <c r="Q52" i="1"/>
  <c r="M52" i="1"/>
  <c r="S52" i="1"/>
  <c r="O52" i="1"/>
  <c r="K52" i="1"/>
  <c r="S66" i="1"/>
  <c r="O66" i="1"/>
  <c r="K66" i="1"/>
  <c r="Q66" i="1"/>
  <c r="M66" i="1"/>
  <c r="Q79" i="1"/>
  <c r="M79" i="1"/>
  <c r="S79" i="1"/>
  <c r="O79" i="1"/>
  <c r="K79" i="1"/>
  <c r="S91" i="1"/>
  <c r="O91" i="1"/>
  <c r="K91" i="1"/>
  <c r="Q91" i="1"/>
  <c r="M91" i="1"/>
  <c r="Q106" i="1"/>
  <c r="M106" i="1"/>
  <c r="S106" i="1"/>
  <c r="O106" i="1"/>
  <c r="K106" i="1"/>
  <c r="I118" i="1"/>
  <c r="Q118" i="1"/>
  <c r="M118" i="1"/>
  <c r="S118" i="1"/>
  <c r="O118" i="1"/>
  <c r="K118" i="1"/>
  <c r="Q130" i="1"/>
  <c r="M130" i="1"/>
  <c r="S130" i="1"/>
  <c r="O130" i="1"/>
  <c r="K130" i="1"/>
  <c r="I18" i="1"/>
  <c r="I42" i="1"/>
  <c r="I70" i="1"/>
  <c r="Q9" i="1"/>
  <c r="M9" i="1"/>
  <c r="S9" i="1"/>
  <c r="O9" i="1"/>
  <c r="K9" i="1"/>
  <c r="Q21" i="1"/>
  <c r="M21" i="1"/>
  <c r="S21" i="1"/>
  <c r="O21" i="1"/>
  <c r="K21" i="1"/>
  <c r="Q33" i="1"/>
  <c r="M33" i="1"/>
  <c r="S33" i="1"/>
  <c r="O33" i="1"/>
  <c r="K33" i="1"/>
  <c r="Q46" i="1"/>
  <c r="M46" i="1"/>
  <c r="O46" i="1"/>
  <c r="S46" i="1"/>
  <c r="K46" i="1"/>
  <c r="Q60" i="1"/>
  <c r="M60" i="1"/>
  <c r="S60" i="1"/>
  <c r="O60" i="1"/>
  <c r="K60" i="1"/>
  <c r="S73" i="1"/>
  <c r="O73" i="1"/>
  <c r="K73" i="1"/>
  <c r="Q73" i="1"/>
  <c r="M73" i="1"/>
  <c r="I85" i="1"/>
  <c r="S85" i="1"/>
  <c r="O85" i="1"/>
  <c r="K85" i="1"/>
  <c r="Q85" i="1"/>
  <c r="M85" i="1"/>
  <c r="Q98" i="1"/>
  <c r="M98" i="1"/>
  <c r="S98" i="1"/>
  <c r="O98" i="1"/>
  <c r="K98" i="1"/>
  <c r="S112" i="1"/>
  <c r="O112" i="1"/>
  <c r="K112" i="1"/>
  <c r="Q112" i="1"/>
  <c r="M112" i="1"/>
  <c r="S124" i="1"/>
  <c r="O124" i="1"/>
  <c r="K124" i="1"/>
  <c r="Q124" i="1"/>
  <c r="M124" i="1"/>
  <c r="G9" i="1"/>
  <c r="F73" i="1"/>
  <c r="S18" i="1"/>
  <c r="O18" i="1"/>
  <c r="K18" i="1"/>
  <c r="M18" i="1"/>
  <c r="Q18" i="1"/>
  <c r="Q42" i="1"/>
  <c r="M42" i="1"/>
  <c r="S42" i="1"/>
  <c r="O42" i="1"/>
  <c r="K42" i="1"/>
  <c r="Q70" i="1"/>
  <c r="M70" i="1"/>
  <c r="S70" i="1"/>
  <c r="O70" i="1"/>
  <c r="K70" i="1"/>
  <c r="S94" i="1"/>
  <c r="O94" i="1"/>
  <c r="K94" i="1"/>
  <c r="Q94" i="1"/>
  <c r="M94" i="1"/>
  <c r="S121" i="1"/>
  <c r="O121" i="1"/>
  <c r="K121" i="1"/>
  <c r="Q121" i="1"/>
  <c r="M121" i="1"/>
  <c r="I6" i="1"/>
  <c r="I94" i="1"/>
  <c r="I82" i="1"/>
  <c r="Q12" i="1"/>
  <c r="M12" i="1"/>
  <c r="S12" i="1"/>
  <c r="O12" i="1"/>
  <c r="K12" i="1"/>
  <c r="Q24" i="1"/>
  <c r="M24" i="1"/>
  <c r="O24" i="1"/>
  <c r="S24" i="1"/>
  <c r="K24" i="1"/>
  <c r="I36" i="1"/>
  <c r="S36" i="1"/>
  <c r="O36" i="1"/>
  <c r="K36" i="1"/>
  <c r="Q36" i="1"/>
  <c r="M36" i="1"/>
  <c r="S49" i="1"/>
  <c r="O49" i="1"/>
  <c r="K49" i="1"/>
  <c r="Q49" i="1"/>
  <c r="M49" i="1"/>
  <c r="S63" i="1"/>
  <c r="O63" i="1"/>
  <c r="K63" i="1"/>
  <c r="Q63" i="1"/>
  <c r="M63" i="1"/>
  <c r="S76" i="1"/>
  <c r="O76" i="1"/>
  <c r="K76" i="1"/>
  <c r="Q76" i="1"/>
  <c r="M76" i="1"/>
  <c r="Q88" i="1"/>
  <c r="M88" i="1"/>
  <c r="S88" i="1"/>
  <c r="O88" i="1"/>
  <c r="K88" i="1"/>
  <c r="S102" i="1"/>
  <c r="O102" i="1"/>
  <c r="K102" i="1"/>
  <c r="Q102" i="1"/>
  <c r="M102" i="1"/>
  <c r="Q115" i="1"/>
  <c r="M115" i="1"/>
  <c r="S115" i="1"/>
  <c r="O115" i="1"/>
  <c r="K115" i="1"/>
  <c r="Q127" i="1"/>
  <c r="M127" i="1"/>
  <c r="S127" i="1"/>
  <c r="O127" i="1"/>
  <c r="K127" i="1"/>
  <c r="I102" i="1"/>
  <c r="I60" i="1"/>
  <c r="E145" i="1"/>
  <c r="F141" i="1"/>
  <c r="F164" i="1" s="1"/>
  <c r="E141" i="1"/>
  <c r="E164" i="1" s="1"/>
  <c r="G164" i="1" l="1"/>
  <c r="F162" i="1"/>
  <c r="M164" i="1"/>
  <c r="S164" i="1"/>
  <c r="Q164" i="1"/>
  <c r="I164" i="1"/>
  <c r="O164" i="1"/>
  <c r="K164" i="1"/>
  <c r="E162" i="1"/>
  <c r="S145" i="1"/>
  <c r="O145" i="1"/>
  <c r="K145" i="1"/>
  <c r="Q145" i="1"/>
  <c r="M145" i="1"/>
  <c r="G145" i="1"/>
  <c r="G73" i="1"/>
  <c r="I141" i="1"/>
  <c r="S141" i="1"/>
  <c r="O141" i="1"/>
  <c r="K141" i="1"/>
  <c r="Q141" i="1"/>
  <c r="M141" i="1"/>
  <c r="G141" i="1"/>
  <c r="I145" i="1"/>
  <c r="M162" i="1" l="1"/>
  <c r="K162" i="1"/>
  <c r="I162" i="1"/>
  <c r="S162" i="1"/>
  <c r="O162" i="1"/>
  <c r="Q162" i="1"/>
  <c r="G162" i="1"/>
  <c r="I73" i="1"/>
</calcChain>
</file>

<file path=xl/sharedStrings.xml><?xml version="1.0" encoding="utf-8"?>
<sst xmlns="http://schemas.openxmlformats.org/spreadsheetml/2006/main" count="271" uniqueCount="99">
  <si>
    <t>Факультет/ институт</t>
  </si>
  <si>
    <t>Направление подготовки</t>
  </si>
  <si>
    <t>Квалификационная степень</t>
  </si>
  <si>
    <t xml:space="preserve">Всего </t>
  </si>
  <si>
    <t>Продолжение обучения</t>
  </si>
  <si>
    <t>магистратура</t>
  </si>
  <si>
    <t>аспирантура</t>
  </si>
  <si>
    <t>Служба в ВС</t>
  </si>
  <si>
    <t>Создание собственного бизнеса</t>
  </si>
  <si>
    <t>ИББМ</t>
  </si>
  <si>
    <t>Биология</t>
  </si>
  <si>
    <t>ХФ</t>
  </si>
  <si>
    <t>Химия</t>
  </si>
  <si>
    <t>ИМОМИ</t>
  </si>
  <si>
    <t>Политология</t>
  </si>
  <si>
    <t>История</t>
  </si>
  <si>
    <t>Туризм</t>
  </si>
  <si>
    <t>РФ</t>
  </si>
  <si>
    <t>Фундаментальная информатика и информационные технологии</t>
  </si>
  <si>
    <t>Радиофизика</t>
  </si>
  <si>
    <t>Физика</t>
  </si>
  <si>
    <t>ФзФ</t>
  </si>
  <si>
    <t>ВШОПФ</t>
  </si>
  <si>
    <t>Прикладная информатика</t>
  </si>
  <si>
    <t>Прикладная математика и информатика</t>
  </si>
  <si>
    <t>Математика и компьютерные науки</t>
  </si>
  <si>
    <t>Бизнес-информатика</t>
  </si>
  <si>
    <t>ИЭП</t>
  </si>
  <si>
    <t>Менеджмент</t>
  </si>
  <si>
    <t>Торговое дело</t>
  </si>
  <si>
    <t>Юриспруденция</t>
  </si>
  <si>
    <t>Филология</t>
  </si>
  <si>
    <t>Журналистика</t>
  </si>
  <si>
    <t>Издательское дело</t>
  </si>
  <si>
    <t>ЮФ</t>
  </si>
  <si>
    <t>ФСН</t>
  </si>
  <si>
    <t>Психология</t>
  </si>
  <si>
    <t>Социология</t>
  </si>
  <si>
    <t>ИРИЗЧ</t>
  </si>
  <si>
    <t>ИИТММ</t>
  </si>
  <si>
    <t>Рождение ребёнка</t>
  </si>
  <si>
    <t>выпуск</t>
  </si>
  <si>
    <t>бакалавры</t>
  </si>
  <si>
    <t>магистры</t>
  </si>
  <si>
    <t>чел</t>
  </si>
  <si>
    <t>%</t>
  </si>
  <si>
    <t>специалисты</t>
  </si>
  <si>
    <t>Математика</t>
  </si>
  <si>
    <t>Реклама и PR</t>
  </si>
  <si>
    <t>ФкС</t>
  </si>
  <si>
    <t>Физическая культура</t>
  </si>
  <si>
    <t xml:space="preserve">магистры </t>
  </si>
  <si>
    <t>Механика и математическое моделирование</t>
  </si>
  <si>
    <t>Труд</t>
  </si>
  <si>
    <t>не труд.-ны</t>
  </si>
  <si>
    <t>Международные 
отношения (МО)</t>
  </si>
  <si>
    <t>ИФИЖ</t>
  </si>
  <si>
    <t>Информационная безопасность телекоммуникационных систем</t>
  </si>
  <si>
    <t>Фундаментальная 
информатика и ит</t>
  </si>
  <si>
    <t>Зарубежное
 регионоведение (ЗРГ)</t>
  </si>
  <si>
    <t>Экология</t>
  </si>
  <si>
    <t>Государственное и
 муниципальное
 управление (ГМУ)</t>
  </si>
  <si>
    <t>Химическая технология</t>
  </si>
  <si>
    <t>Фундаментальная и прикладная химия</t>
  </si>
  <si>
    <t xml:space="preserve">Нанотехнологии и
 микросистемная 
техника </t>
  </si>
  <si>
    <t>Электроника и 
наноэлектроника</t>
  </si>
  <si>
    <t>Информационные 
системы 
и технологии</t>
  </si>
  <si>
    <t>Социальная работа</t>
  </si>
  <si>
    <t>Управление 
персоналом</t>
  </si>
  <si>
    <t>Судебная экспертиза</t>
  </si>
  <si>
    <t>Адаптивная физическая культура для лиц с отклонением в состоянии здоровья</t>
  </si>
  <si>
    <t>Итого</t>
  </si>
  <si>
    <t xml:space="preserve"> Прикладная информатика</t>
  </si>
  <si>
    <t xml:space="preserve"> Социальная работа</t>
  </si>
  <si>
    <t xml:space="preserve"> Психолого-педагогическое образование </t>
  </si>
  <si>
    <t xml:space="preserve"> Педагогика и психология девиантного поведения</t>
  </si>
  <si>
    <t>Государственное и муниципальное управление</t>
  </si>
  <si>
    <t xml:space="preserve"> Экономика, профиль Финансы и кредит</t>
  </si>
  <si>
    <t>"Прикладная математика и информатика"
группа 2713Б1ПМ-1</t>
  </si>
  <si>
    <t>"Экономика",  группа 2513Б1ЭК-1</t>
  </si>
  <si>
    <t>ФИЛИАЛЫ</t>
  </si>
  <si>
    <t>Арзамасский филиал</t>
  </si>
  <si>
    <t>Бакалавры</t>
  </si>
  <si>
    <t>"Экономика", 
группа 2813Б1ЭК-1</t>
  </si>
  <si>
    <t xml:space="preserve"> Психология</t>
  </si>
  <si>
    <t xml:space="preserve"> Педагогическое образование </t>
  </si>
  <si>
    <t>Статистика трудоустройства и планов выпускников 2017 г.</t>
  </si>
  <si>
    <t>№</t>
  </si>
  <si>
    <t xml:space="preserve">
Дзержинский филиал
</t>
  </si>
  <si>
    <t xml:space="preserve">Павловский филиал
</t>
  </si>
  <si>
    <t xml:space="preserve">
Институт открытого образования
</t>
  </si>
  <si>
    <t xml:space="preserve">"Государственное и муниципальное управление", </t>
  </si>
  <si>
    <t>"Менеджмент"</t>
  </si>
  <si>
    <t xml:space="preserve"> "Экономика"</t>
  </si>
  <si>
    <t xml:space="preserve"> "Юриспруденция"</t>
  </si>
  <si>
    <t>"Экономика"</t>
  </si>
  <si>
    <t>"Юриспруденция"</t>
  </si>
  <si>
    <t xml:space="preserve">"Государственное и муниципальное управление" Группа 3213Б1ГМ-1 </t>
  </si>
  <si>
    <t xml:space="preserve">"Государственное и муниципальное управление" Группа 2613Б1ГМ-1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</si>
</sst>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4" fillId="0" borderId="6" xfId="0" applyFont="1" applyFill="1" applyBorder="1" applyAlignment="1">
      <alignment horizontal="left" vertical="center"/>
    </xf>
    <xf numFmtId="0" fontId="0" fillId="0" borderId="0" xfId="0" applyFill="1"/>
    <xf numFmtId="10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10" fontId="6" fillId="0" borderId="6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textRotation="90"/>
    </xf>
    <xf numFmtId="9" fontId="6" fillId="0" borderId="6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right" vertical="center" textRotation="90"/>
    </xf>
    <xf numFmtId="0" fontId="6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/>
    </xf>
    <xf numFmtId="9" fontId="4" fillId="0" borderId="6" xfId="0" applyNumberFormat="1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9" fontId="7" fillId="0" borderId="0" xfId="1" applyFont="1" applyFill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33CCCC"/>
      <color rgb="FFCC99FF"/>
      <color rgb="FFCC66FF"/>
      <color rgb="FFFF99FF"/>
      <color rgb="FFFFCC66"/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topLeftCell="A151" zoomScale="90" zoomScaleNormal="90" workbookViewId="0">
      <selection activeCell="V136" sqref="V136"/>
    </sheetView>
  </sheetViews>
  <sheetFormatPr defaultRowHeight="15.75" x14ac:dyDescent="0.25"/>
  <cols>
    <col min="1" max="1" width="9.140625" style="58"/>
    <col min="2" max="2" width="17.5703125" style="59" customWidth="1"/>
    <col min="3" max="3" width="28" style="60" customWidth="1"/>
    <col min="4" max="4" width="17.42578125" style="58" customWidth="1"/>
    <col min="5" max="5" width="12" style="61" customWidth="1"/>
    <col min="6" max="6" width="8.140625" style="61" customWidth="1"/>
    <col min="7" max="7" width="10.140625" style="61" customWidth="1"/>
    <col min="8" max="8" width="7.140625" style="61" customWidth="1"/>
    <col min="9" max="9" width="9.5703125" style="61" customWidth="1"/>
    <col min="10" max="10" width="10.42578125" style="61" customWidth="1"/>
    <col min="11" max="11" width="9.28515625" style="61" customWidth="1"/>
    <col min="12" max="12" width="7.42578125" style="61" customWidth="1"/>
    <col min="13" max="13" width="9.85546875" style="61" customWidth="1"/>
    <col min="14" max="14" width="7.140625" style="61" customWidth="1"/>
    <col min="15" max="15" width="12" style="61" customWidth="1"/>
    <col min="16" max="16" width="8.85546875" style="61" customWidth="1"/>
    <col min="17" max="17" width="9.140625" style="61"/>
    <col min="18" max="18" width="9" style="61" customWidth="1"/>
    <col min="19" max="19" width="11" style="61" customWidth="1"/>
  </cols>
  <sheetData>
    <row r="1" spans="1:19" ht="15" customHeight="1" x14ac:dyDescent="0.25">
      <c r="A1" s="12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1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5"/>
    </row>
    <row r="3" spans="1:19" ht="15.75" customHeight="1" x14ac:dyDescent="0.25">
      <c r="A3" s="30" t="s">
        <v>87</v>
      </c>
      <c r="B3" s="10" t="s">
        <v>0</v>
      </c>
      <c r="C3" s="9" t="s">
        <v>1</v>
      </c>
      <c r="D3" s="10" t="s">
        <v>2</v>
      </c>
      <c r="E3" s="9" t="s">
        <v>3</v>
      </c>
      <c r="F3" s="9" t="s">
        <v>53</v>
      </c>
      <c r="G3" s="9"/>
      <c r="H3" s="9" t="s">
        <v>54</v>
      </c>
      <c r="I3" s="9"/>
      <c r="J3" s="9" t="s">
        <v>4</v>
      </c>
      <c r="K3" s="9"/>
      <c r="L3" s="9"/>
      <c r="M3" s="9"/>
      <c r="N3" s="9" t="s">
        <v>40</v>
      </c>
      <c r="O3" s="9"/>
      <c r="P3" s="9" t="s">
        <v>7</v>
      </c>
      <c r="Q3" s="9"/>
      <c r="R3" s="9" t="s">
        <v>8</v>
      </c>
      <c r="S3" s="9"/>
    </row>
    <row r="4" spans="1:19" ht="33.75" customHeight="1" x14ac:dyDescent="0.25">
      <c r="A4" s="31"/>
      <c r="B4" s="10"/>
      <c r="C4" s="9"/>
      <c r="D4" s="10"/>
      <c r="E4" s="9"/>
      <c r="F4" s="9"/>
      <c r="G4" s="9"/>
      <c r="H4" s="9"/>
      <c r="I4" s="9"/>
      <c r="J4" s="9" t="s">
        <v>5</v>
      </c>
      <c r="K4" s="9"/>
      <c r="L4" s="9" t="s">
        <v>6</v>
      </c>
      <c r="M4" s="9"/>
      <c r="N4" s="9"/>
      <c r="O4" s="9"/>
      <c r="P4" s="9"/>
      <c r="Q4" s="9"/>
      <c r="R4" s="9"/>
      <c r="S4" s="9"/>
    </row>
    <row r="5" spans="1:19" ht="16.5" customHeight="1" x14ac:dyDescent="0.25">
      <c r="A5" s="32"/>
      <c r="B5" s="10"/>
      <c r="C5" s="9"/>
      <c r="D5" s="10"/>
      <c r="E5" s="9"/>
      <c r="F5" s="11" t="s">
        <v>44</v>
      </c>
      <c r="G5" s="11" t="s">
        <v>45</v>
      </c>
      <c r="H5" s="11" t="s">
        <v>44</v>
      </c>
      <c r="I5" s="11" t="s">
        <v>45</v>
      </c>
      <c r="J5" s="11" t="s">
        <v>44</v>
      </c>
      <c r="K5" s="11" t="s">
        <v>45</v>
      </c>
      <c r="L5" s="11" t="s">
        <v>44</v>
      </c>
      <c r="M5" s="11" t="s">
        <v>45</v>
      </c>
      <c r="N5" s="11" t="s">
        <v>44</v>
      </c>
      <c r="O5" s="11" t="s">
        <v>45</v>
      </c>
      <c r="P5" s="11" t="s">
        <v>44</v>
      </c>
      <c r="Q5" s="11" t="s">
        <v>45</v>
      </c>
      <c r="R5" s="11" t="s">
        <v>44</v>
      </c>
      <c r="S5" s="11" t="s">
        <v>45</v>
      </c>
    </row>
    <row r="6" spans="1:19" s="1" customFormat="1" x14ac:dyDescent="0.25">
      <c r="A6" s="33">
        <v>1</v>
      </c>
      <c r="B6" s="34" t="s">
        <v>39</v>
      </c>
      <c r="C6" s="35" t="s">
        <v>47</v>
      </c>
      <c r="D6" s="5" t="s">
        <v>41</v>
      </c>
      <c r="E6" s="2">
        <f>E7+E8</f>
        <v>20</v>
      </c>
      <c r="F6" s="2">
        <f>F7+F8</f>
        <v>7</v>
      </c>
      <c r="G6" s="36">
        <f>F6/E6</f>
        <v>0.35</v>
      </c>
      <c r="H6" s="2">
        <f>H7+H8</f>
        <v>0</v>
      </c>
      <c r="I6" s="36">
        <f>H6/E6</f>
        <v>0</v>
      </c>
      <c r="J6" s="2">
        <v>12</v>
      </c>
      <c r="K6" s="36">
        <f>J6/E6</f>
        <v>0.6</v>
      </c>
      <c r="L6" s="2">
        <v>0</v>
      </c>
      <c r="M6" s="36">
        <f>L6/E6</f>
        <v>0</v>
      </c>
      <c r="N6" s="2">
        <v>0</v>
      </c>
      <c r="O6" s="36">
        <f>N6/E6</f>
        <v>0</v>
      </c>
      <c r="P6" s="2">
        <v>1</v>
      </c>
      <c r="Q6" s="36">
        <f>P6/E6</f>
        <v>0.05</v>
      </c>
      <c r="R6" s="2">
        <v>0</v>
      </c>
      <c r="S6" s="36">
        <f>R6/E6</f>
        <v>0</v>
      </c>
    </row>
    <row r="7" spans="1:19" s="1" customFormat="1" x14ac:dyDescent="0.25">
      <c r="A7" s="33"/>
      <c r="B7" s="34"/>
      <c r="C7" s="35"/>
      <c r="D7" s="5" t="s">
        <v>51</v>
      </c>
      <c r="E7" s="2">
        <v>6</v>
      </c>
      <c r="F7" s="2">
        <v>5</v>
      </c>
      <c r="G7" s="36">
        <f t="shared" ref="G7:G11" si="0">F7/E7</f>
        <v>0.83333333333333337</v>
      </c>
      <c r="H7" s="2">
        <v>0</v>
      </c>
      <c r="I7" s="36">
        <f t="shared" ref="I7:I26" si="1">H7/E7</f>
        <v>0</v>
      </c>
      <c r="J7" s="2">
        <v>0</v>
      </c>
      <c r="K7" s="36">
        <f t="shared" ref="K7:K70" si="2">J7/E7</f>
        <v>0</v>
      </c>
      <c r="L7" s="2">
        <v>0</v>
      </c>
      <c r="M7" s="36">
        <f t="shared" ref="M7:M70" si="3">L7/E7</f>
        <v>0</v>
      </c>
      <c r="N7" s="2">
        <v>0</v>
      </c>
      <c r="O7" s="36">
        <f t="shared" ref="O7:O70" si="4">N7/E7</f>
        <v>0</v>
      </c>
      <c r="P7" s="2">
        <v>1</v>
      </c>
      <c r="Q7" s="36">
        <f t="shared" ref="Q7:Q70" si="5">P7/E7</f>
        <v>0.16666666666666666</v>
      </c>
      <c r="R7" s="2">
        <v>0</v>
      </c>
      <c r="S7" s="36">
        <f t="shared" ref="S7:S70" si="6">R7/E7</f>
        <v>0</v>
      </c>
    </row>
    <row r="8" spans="1:19" x14ac:dyDescent="0.25">
      <c r="A8" s="33"/>
      <c r="B8" s="34"/>
      <c r="C8" s="35"/>
      <c r="D8" s="37" t="s">
        <v>42</v>
      </c>
      <c r="E8" s="2">
        <v>14</v>
      </c>
      <c r="F8" s="2">
        <v>2</v>
      </c>
      <c r="G8" s="36">
        <f t="shared" si="0"/>
        <v>0.14285714285714285</v>
      </c>
      <c r="H8" s="2">
        <v>0</v>
      </c>
      <c r="I8" s="36">
        <f t="shared" si="1"/>
        <v>0</v>
      </c>
      <c r="J8" s="2">
        <v>12</v>
      </c>
      <c r="K8" s="36">
        <f t="shared" si="2"/>
        <v>0.8571428571428571</v>
      </c>
      <c r="L8" s="2">
        <v>0</v>
      </c>
      <c r="M8" s="36">
        <f t="shared" si="3"/>
        <v>0</v>
      </c>
      <c r="N8" s="2">
        <v>0</v>
      </c>
      <c r="O8" s="36">
        <f t="shared" si="4"/>
        <v>0</v>
      </c>
      <c r="P8" s="2">
        <v>0</v>
      </c>
      <c r="Q8" s="36">
        <f t="shared" si="5"/>
        <v>0</v>
      </c>
      <c r="R8" s="2">
        <v>0</v>
      </c>
      <c r="S8" s="36">
        <f t="shared" si="6"/>
        <v>0</v>
      </c>
    </row>
    <row r="9" spans="1:19" x14ac:dyDescent="0.25">
      <c r="A9" s="33"/>
      <c r="B9" s="34"/>
      <c r="C9" s="35" t="s">
        <v>24</v>
      </c>
      <c r="D9" s="5" t="s">
        <v>41</v>
      </c>
      <c r="E9" s="2">
        <f>E10+E11</f>
        <v>108</v>
      </c>
      <c r="F9" s="2">
        <f>F10+F11</f>
        <v>64</v>
      </c>
      <c r="G9" s="36">
        <f t="shared" si="0"/>
        <v>0.59259259259259256</v>
      </c>
      <c r="H9" s="2">
        <f>H10+H11</f>
        <v>1</v>
      </c>
      <c r="I9" s="36">
        <f t="shared" si="1"/>
        <v>9.2592592592592587E-3</v>
      </c>
      <c r="J9" s="2">
        <v>39</v>
      </c>
      <c r="K9" s="36">
        <f t="shared" si="2"/>
        <v>0.3611111111111111</v>
      </c>
      <c r="L9" s="2">
        <v>2</v>
      </c>
      <c r="M9" s="36">
        <f t="shared" si="3"/>
        <v>1.8518518518518517E-2</v>
      </c>
      <c r="N9" s="2">
        <v>1</v>
      </c>
      <c r="O9" s="36">
        <f t="shared" si="4"/>
        <v>9.2592592592592587E-3</v>
      </c>
      <c r="P9" s="2">
        <v>1</v>
      </c>
      <c r="Q9" s="36">
        <f t="shared" si="5"/>
        <v>9.2592592592592587E-3</v>
      </c>
      <c r="R9" s="2">
        <v>0</v>
      </c>
      <c r="S9" s="36">
        <f t="shared" si="6"/>
        <v>0</v>
      </c>
    </row>
    <row r="10" spans="1:19" x14ac:dyDescent="0.25">
      <c r="A10" s="33"/>
      <c r="B10" s="34"/>
      <c r="C10" s="35"/>
      <c r="D10" s="5" t="s">
        <v>51</v>
      </c>
      <c r="E10" s="38">
        <v>44</v>
      </c>
      <c r="F10" s="38">
        <v>41</v>
      </c>
      <c r="G10" s="36">
        <f t="shared" si="0"/>
        <v>0.93181818181818177</v>
      </c>
      <c r="H10" s="2">
        <v>0</v>
      </c>
      <c r="I10" s="36">
        <f t="shared" si="1"/>
        <v>0</v>
      </c>
      <c r="J10" s="2">
        <v>0</v>
      </c>
      <c r="K10" s="36">
        <f t="shared" si="2"/>
        <v>0</v>
      </c>
      <c r="L10" s="2">
        <v>2</v>
      </c>
      <c r="M10" s="36">
        <f t="shared" si="3"/>
        <v>4.5454545454545456E-2</v>
      </c>
      <c r="N10" s="2">
        <v>0</v>
      </c>
      <c r="O10" s="36">
        <f t="shared" si="4"/>
        <v>0</v>
      </c>
      <c r="P10" s="2">
        <v>1</v>
      </c>
      <c r="Q10" s="36">
        <f t="shared" si="5"/>
        <v>2.2727272727272728E-2</v>
      </c>
      <c r="R10" s="2">
        <v>0</v>
      </c>
      <c r="S10" s="36">
        <f t="shared" si="6"/>
        <v>0</v>
      </c>
    </row>
    <row r="11" spans="1:19" x14ac:dyDescent="0.25">
      <c r="A11" s="33"/>
      <c r="B11" s="34"/>
      <c r="C11" s="35"/>
      <c r="D11" s="37" t="s">
        <v>42</v>
      </c>
      <c r="E11" s="38">
        <v>64</v>
      </c>
      <c r="F11" s="2">
        <f>18+5</f>
        <v>23</v>
      </c>
      <c r="G11" s="36">
        <f t="shared" si="0"/>
        <v>0.359375</v>
      </c>
      <c r="H11" s="2">
        <v>1</v>
      </c>
      <c r="I11" s="36">
        <f t="shared" si="1"/>
        <v>1.5625E-2</v>
      </c>
      <c r="J11" s="38">
        <v>39</v>
      </c>
      <c r="K11" s="36">
        <f t="shared" si="2"/>
        <v>0.609375</v>
      </c>
      <c r="L11" s="2">
        <v>0</v>
      </c>
      <c r="M11" s="36">
        <f t="shared" si="3"/>
        <v>0</v>
      </c>
      <c r="N11" s="2">
        <v>1</v>
      </c>
      <c r="O11" s="36">
        <f t="shared" si="4"/>
        <v>1.5625E-2</v>
      </c>
      <c r="P11" s="2">
        <v>0</v>
      </c>
      <c r="Q11" s="36">
        <f t="shared" si="5"/>
        <v>0</v>
      </c>
      <c r="R11" s="2">
        <v>0</v>
      </c>
      <c r="S11" s="36">
        <f t="shared" si="6"/>
        <v>0</v>
      </c>
    </row>
    <row r="12" spans="1:19" x14ac:dyDescent="0.25">
      <c r="A12" s="33"/>
      <c r="B12" s="34"/>
      <c r="C12" s="35" t="s">
        <v>52</v>
      </c>
      <c r="D12" s="5" t="s">
        <v>41</v>
      </c>
      <c r="E12" s="2">
        <f>E13+E14</f>
        <v>18</v>
      </c>
      <c r="F12" s="2">
        <f>F13+F14</f>
        <v>6</v>
      </c>
      <c r="G12" s="36">
        <f t="shared" ref="G12:G70" si="7">F12/E12</f>
        <v>0.33333333333333331</v>
      </c>
      <c r="H12" s="2">
        <f>H13+H14</f>
        <v>2</v>
      </c>
      <c r="I12" s="36">
        <f t="shared" si="1"/>
        <v>0.1111111111111111</v>
      </c>
      <c r="J12" s="2">
        <v>9</v>
      </c>
      <c r="K12" s="36">
        <f t="shared" si="2"/>
        <v>0.5</v>
      </c>
      <c r="L12" s="2">
        <v>1</v>
      </c>
      <c r="M12" s="36">
        <f t="shared" si="3"/>
        <v>5.5555555555555552E-2</v>
      </c>
      <c r="N12" s="2">
        <v>0</v>
      </c>
      <c r="O12" s="36">
        <f t="shared" si="4"/>
        <v>0</v>
      </c>
      <c r="P12" s="2">
        <v>0</v>
      </c>
      <c r="Q12" s="36">
        <f t="shared" si="5"/>
        <v>0</v>
      </c>
      <c r="R12" s="2">
        <v>0</v>
      </c>
      <c r="S12" s="36">
        <f t="shared" si="6"/>
        <v>0</v>
      </c>
    </row>
    <row r="13" spans="1:19" x14ac:dyDescent="0.25">
      <c r="A13" s="33"/>
      <c r="B13" s="34"/>
      <c r="C13" s="35"/>
      <c r="D13" s="5" t="s">
        <v>51</v>
      </c>
      <c r="E13" s="2">
        <v>7</v>
      </c>
      <c r="F13" s="2">
        <v>5</v>
      </c>
      <c r="G13" s="36">
        <f t="shared" si="7"/>
        <v>0.7142857142857143</v>
      </c>
      <c r="H13" s="2">
        <v>1</v>
      </c>
      <c r="I13" s="36">
        <f t="shared" si="1"/>
        <v>0.14285714285714285</v>
      </c>
      <c r="J13" s="2">
        <v>0</v>
      </c>
      <c r="K13" s="36">
        <f t="shared" si="2"/>
        <v>0</v>
      </c>
      <c r="L13" s="2">
        <v>1</v>
      </c>
      <c r="M13" s="36">
        <f t="shared" si="3"/>
        <v>0.14285714285714285</v>
      </c>
      <c r="N13" s="2">
        <v>0</v>
      </c>
      <c r="O13" s="36">
        <f t="shared" si="4"/>
        <v>0</v>
      </c>
      <c r="P13" s="2">
        <v>0</v>
      </c>
      <c r="Q13" s="36">
        <f t="shared" si="5"/>
        <v>0</v>
      </c>
      <c r="R13" s="2">
        <v>0</v>
      </c>
      <c r="S13" s="36">
        <f t="shared" si="6"/>
        <v>0</v>
      </c>
    </row>
    <row r="14" spans="1:19" x14ac:dyDescent="0.25">
      <c r="A14" s="33"/>
      <c r="B14" s="34"/>
      <c r="C14" s="35"/>
      <c r="D14" s="37" t="s">
        <v>42</v>
      </c>
      <c r="E14" s="2">
        <v>11</v>
      </c>
      <c r="F14" s="2">
        <v>1</v>
      </c>
      <c r="G14" s="36">
        <f t="shared" si="7"/>
        <v>9.0909090909090912E-2</v>
      </c>
      <c r="H14" s="2">
        <v>1</v>
      </c>
      <c r="I14" s="36">
        <f t="shared" si="1"/>
        <v>9.0909090909090912E-2</v>
      </c>
      <c r="J14" s="2">
        <v>9</v>
      </c>
      <c r="K14" s="36">
        <f t="shared" si="2"/>
        <v>0.81818181818181823</v>
      </c>
      <c r="L14" s="2">
        <v>0</v>
      </c>
      <c r="M14" s="36">
        <f t="shared" si="3"/>
        <v>0</v>
      </c>
      <c r="N14" s="2">
        <v>0</v>
      </c>
      <c r="O14" s="36">
        <f t="shared" si="4"/>
        <v>0</v>
      </c>
      <c r="P14" s="2">
        <v>0</v>
      </c>
      <c r="Q14" s="36">
        <f t="shared" si="5"/>
        <v>0</v>
      </c>
      <c r="R14" s="2">
        <v>0</v>
      </c>
      <c r="S14" s="36">
        <f t="shared" si="6"/>
        <v>0</v>
      </c>
    </row>
    <row r="15" spans="1:19" x14ac:dyDescent="0.25">
      <c r="A15" s="33"/>
      <c r="B15" s="34"/>
      <c r="C15" s="35" t="s">
        <v>25</v>
      </c>
      <c r="D15" s="5" t="s">
        <v>41</v>
      </c>
      <c r="E15" s="2">
        <f>E16+E17</f>
        <v>29</v>
      </c>
      <c r="F15" s="2">
        <f>F16+F17</f>
        <v>10</v>
      </c>
      <c r="G15" s="36">
        <f t="shared" si="7"/>
        <v>0.34482758620689657</v>
      </c>
      <c r="H15" s="2">
        <f>H16+H17</f>
        <v>1</v>
      </c>
      <c r="I15" s="36">
        <f t="shared" si="1"/>
        <v>3.4482758620689655E-2</v>
      </c>
      <c r="J15" s="2">
        <v>17</v>
      </c>
      <c r="K15" s="36">
        <f t="shared" si="2"/>
        <v>0.58620689655172409</v>
      </c>
      <c r="L15" s="2">
        <v>1</v>
      </c>
      <c r="M15" s="36">
        <f t="shared" si="3"/>
        <v>3.4482758620689655E-2</v>
      </c>
      <c r="N15" s="2">
        <v>0</v>
      </c>
      <c r="O15" s="36">
        <f t="shared" si="4"/>
        <v>0</v>
      </c>
      <c r="P15" s="2">
        <v>0</v>
      </c>
      <c r="Q15" s="36">
        <f t="shared" si="5"/>
        <v>0</v>
      </c>
      <c r="R15" s="2">
        <v>0</v>
      </c>
      <c r="S15" s="36">
        <f t="shared" si="6"/>
        <v>0</v>
      </c>
    </row>
    <row r="16" spans="1:19" x14ac:dyDescent="0.25">
      <c r="A16" s="33"/>
      <c r="B16" s="34"/>
      <c r="C16" s="35"/>
      <c r="D16" s="5" t="s">
        <v>51</v>
      </c>
      <c r="E16" s="2">
        <v>9</v>
      </c>
      <c r="F16" s="38">
        <v>7</v>
      </c>
      <c r="G16" s="36">
        <f t="shared" si="7"/>
        <v>0.77777777777777779</v>
      </c>
      <c r="H16" s="38">
        <v>1</v>
      </c>
      <c r="I16" s="36">
        <f t="shared" si="1"/>
        <v>0.1111111111111111</v>
      </c>
      <c r="J16" s="38">
        <v>0</v>
      </c>
      <c r="K16" s="36">
        <f t="shared" si="2"/>
        <v>0</v>
      </c>
      <c r="L16" s="38">
        <v>1</v>
      </c>
      <c r="M16" s="36">
        <f t="shared" si="3"/>
        <v>0.1111111111111111</v>
      </c>
      <c r="N16" s="38">
        <v>0</v>
      </c>
      <c r="O16" s="36">
        <f t="shared" si="4"/>
        <v>0</v>
      </c>
      <c r="P16" s="38">
        <v>0</v>
      </c>
      <c r="Q16" s="36">
        <f t="shared" si="5"/>
        <v>0</v>
      </c>
      <c r="R16" s="38">
        <v>0</v>
      </c>
      <c r="S16" s="36">
        <f t="shared" si="6"/>
        <v>0</v>
      </c>
    </row>
    <row r="17" spans="1:19" x14ac:dyDescent="0.25">
      <c r="A17" s="33"/>
      <c r="B17" s="34"/>
      <c r="C17" s="35"/>
      <c r="D17" s="37" t="s">
        <v>42</v>
      </c>
      <c r="E17" s="2">
        <v>20</v>
      </c>
      <c r="F17" s="2">
        <v>3</v>
      </c>
      <c r="G17" s="36">
        <f t="shared" si="7"/>
        <v>0.15</v>
      </c>
      <c r="H17" s="2">
        <v>0</v>
      </c>
      <c r="I17" s="36">
        <f t="shared" si="1"/>
        <v>0</v>
      </c>
      <c r="J17" s="2">
        <v>17</v>
      </c>
      <c r="K17" s="36">
        <f t="shared" si="2"/>
        <v>0.85</v>
      </c>
      <c r="L17" s="2">
        <v>0</v>
      </c>
      <c r="M17" s="36">
        <f t="shared" si="3"/>
        <v>0</v>
      </c>
      <c r="N17" s="2">
        <v>0</v>
      </c>
      <c r="O17" s="36">
        <f t="shared" si="4"/>
        <v>0</v>
      </c>
      <c r="P17" s="2">
        <v>0</v>
      </c>
      <c r="Q17" s="36">
        <f t="shared" si="5"/>
        <v>0</v>
      </c>
      <c r="R17" s="2">
        <v>0</v>
      </c>
      <c r="S17" s="36">
        <f t="shared" si="6"/>
        <v>0</v>
      </c>
    </row>
    <row r="18" spans="1:19" ht="18.75" customHeight="1" x14ac:dyDescent="0.25">
      <c r="A18" s="33"/>
      <c r="B18" s="34"/>
      <c r="C18" s="35" t="s">
        <v>18</v>
      </c>
      <c r="D18" s="5" t="s">
        <v>41</v>
      </c>
      <c r="E18" s="2">
        <f>E19+E20</f>
        <v>81</v>
      </c>
      <c r="F18" s="2">
        <f>F19+F20</f>
        <v>59</v>
      </c>
      <c r="G18" s="36">
        <f t="shared" si="7"/>
        <v>0.72839506172839508</v>
      </c>
      <c r="H18" s="2">
        <f>H19+H20</f>
        <v>0</v>
      </c>
      <c r="I18" s="36">
        <f t="shared" si="1"/>
        <v>0</v>
      </c>
      <c r="J18" s="2">
        <v>19</v>
      </c>
      <c r="K18" s="36">
        <f t="shared" si="2"/>
        <v>0.23456790123456789</v>
      </c>
      <c r="L18" s="2">
        <v>1</v>
      </c>
      <c r="M18" s="36">
        <f t="shared" si="3"/>
        <v>1.2345679012345678E-2</v>
      </c>
      <c r="N18" s="2">
        <v>0</v>
      </c>
      <c r="O18" s="36">
        <f t="shared" si="4"/>
        <v>0</v>
      </c>
      <c r="P18" s="2">
        <v>0</v>
      </c>
      <c r="Q18" s="36">
        <f t="shared" si="5"/>
        <v>0</v>
      </c>
      <c r="R18" s="2">
        <v>2</v>
      </c>
      <c r="S18" s="36">
        <f t="shared" si="6"/>
        <v>2.4691358024691357E-2</v>
      </c>
    </row>
    <row r="19" spans="1:19" ht="18" customHeight="1" x14ac:dyDescent="0.25">
      <c r="A19" s="33"/>
      <c r="B19" s="34"/>
      <c r="C19" s="35"/>
      <c r="D19" s="5" t="s">
        <v>51</v>
      </c>
      <c r="E19" s="38">
        <v>34</v>
      </c>
      <c r="F19" s="38">
        <v>32</v>
      </c>
      <c r="G19" s="36">
        <f t="shared" si="7"/>
        <v>0.94117647058823528</v>
      </c>
      <c r="H19" s="38">
        <v>0</v>
      </c>
      <c r="I19" s="36">
        <f t="shared" si="1"/>
        <v>0</v>
      </c>
      <c r="J19" s="38">
        <v>0</v>
      </c>
      <c r="K19" s="36">
        <f t="shared" si="2"/>
        <v>0</v>
      </c>
      <c r="L19" s="38">
        <v>1</v>
      </c>
      <c r="M19" s="36">
        <f t="shared" si="3"/>
        <v>2.9411764705882353E-2</v>
      </c>
      <c r="N19" s="38">
        <v>0</v>
      </c>
      <c r="O19" s="36">
        <f t="shared" si="4"/>
        <v>0</v>
      </c>
      <c r="P19" s="38">
        <v>0</v>
      </c>
      <c r="Q19" s="36">
        <f t="shared" si="5"/>
        <v>0</v>
      </c>
      <c r="R19" s="38">
        <v>1</v>
      </c>
      <c r="S19" s="36">
        <f t="shared" si="6"/>
        <v>2.9411764705882353E-2</v>
      </c>
    </row>
    <row r="20" spans="1:19" ht="18" customHeight="1" x14ac:dyDescent="0.25">
      <c r="A20" s="33"/>
      <c r="B20" s="34"/>
      <c r="C20" s="35"/>
      <c r="D20" s="37" t="s">
        <v>42</v>
      </c>
      <c r="E20" s="38">
        <v>47</v>
      </c>
      <c r="F20" s="2">
        <v>27</v>
      </c>
      <c r="G20" s="36">
        <f t="shared" si="7"/>
        <v>0.57446808510638303</v>
      </c>
      <c r="H20" s="2">
        <v>0</v>
      </c>
      <c r="I20" s="36">
        <f t="shared" si="1"/>
        <v>0</v>
      </c>
      <c r="J20" s="38">
        <v>19</v>
      </c>
      <c r="K20" s="36">
        <f t="shared" si="2"/>
        <v>0.40425531914893614</v>
      </c>
      <c r="L20" s="2">
        <v>0</v>
      </c>
      <c r="M20" s="36">
        <f t="shared" si="3"/>
        <v>0</v>
      </c>
      <c r="N20" s="2">
        <v>0</v>
      </c>
      <c r="O20" s="36">
        <f t="shared" si="4"/>
        <v>0</v>
      </c>
      <c r="P20" s="2">
        <v>0</v>
      </c>
      <c r="Q20" s="36">
        <f t="shared" si="5"/>
        <v>0</v>
      </c>
      <c r="R20" s="2">
        <v>1</v>
      </c>
      <c r="S20" s="36">
        <f t="shared" si="6"/>
        <v>2.1276595744680851E-2</v>
      </c>
    </row>
    <row r="21" spans="1:19" x14ac:dyDescent="0.25">
      <c r="A21" s="33"/>
      <c r="B21" s="34"/>
      <c r="C21" s="35" t="s">
        <v>23</v>
      </c>
      <c r="D21" s="5" t="s">
        <v>41</v>
      </c>
      <c r="E21" s="2">
        <f>E22+E23</f>
        <v>48</v>
      </c>
      <c r="F21" s="2">
        <f>F22+F23</f>
        <v>24</v>
      </c>
      <c r="G21" s="36">
        <f t="shared" si="7"/>
        <v>0.5</v>
      </c>
      <c r="H21" s="2">
        <f>H22+H23</f>
        <v>3</v>
      </c>
      <c r="I21" s="36">
        <f t="shared" si="1"/>
        <v>6.25E-2</v>
      </c>
      <c r="J21" s="2">
        <v>20</v>
      </c>
      <c r="K21" s="36">
        <f t="shared" si="2"/>
        <v>0.41666666666666669</v>
      </c>
      <c r="L21" s="2">
        <v>0</v>
      </c>
      <c r="M21" s="36">
        <f t="shared" si="3"/>
        <v>0</v>
      </c>
      <c r="N21" s="2">
        <v>0</v>
      </c>
      <c r="O21" s="36">
        <f t="shared" si="4"/>
        <v>0</v>
      </c>
      <c r="P21" s="2">
        <v>1</v>
      </c>
      <c r="Q21" s="36">
        <f t="shared" si="5"/>
        <v>2.0833333333333332E-2</v>
      </c>
      <c r="R21" s="2">
        <v>0</v>
      </c>
      <c r="S21" s="36">
        <f t="shared" si="6"/>
        <v>0</v>
      </c>
    </row>
    <row r="22" spans="1:19" x14ac:dyDescent="0.25">
      <c r="A22" s="33"/>
      <c r="B22" s="34"/>
      <c r="C22" s="35"/>
      <c r="D22" s="5" t="s">
        <v>51</v>
      </c>
      <c r="E22" s="38">
        <v>10</v>
      </c>
      <c r="F22" s="38">
        <v>10</v>
      </c>
      <c r="G22" s="36">
        <f t="shared" si="7"/>
        <v>1</v>
      </c>
      <c r="H22" s="38">
        <v>0</v>
      </c>
      <c r="I22" s="36">
        <f t="shared" si="1"/>
        <v>0</v>
      </c>
      <c r="J22" s="38">
        <v>0</v>
      </c>
      <c r="K22" s="36">
        <f t="shared" si="2"/>
        <v>0</v>
      </c>
      <c r="L22" s="38">
        <v>0</v>
      </c>
      <c r="M22" s="36">
        <f t="shared" si="3"/>
        <v>0</v>
      </c>
      <c r="N22" s="38">
        <v>0</v>
      </c>
      <c r="O22" s="36">
        <f t="shared" si="4"/>
        <v>0</v>
      </c>
      <c r="P22" s="38">
        <v>0</v>
      </c>
      <c r="Q22" s="36">
        <f t="shared" si="5"/>
        <v>0</v>
      </c>
      <c r="R22" s="38">
        <v>0</v>
      </c>
      <c r="S22" s="36">
        <f t="shared" si="6"/>
        <v>0</v>
      </c>
    </row>
    <row r="23" spans="1:19" x14ac:dyDescent="0.25">
      <c r="A23" s="33"/>
      <c r="B23" s="34"/>
      <c r="C23" s="35"/>
      <c r="D23" s="37" t="s">
        <v>42</v>
      </c>
      <c r="E23" s="38">
        <v>38</v>
      </c>
      <c r="F23" s="2">
        <v>14</v>
      </c>
      <c r="G23" s="36">
        <f t="shared" si="7"/>
        <v>0.36842105263157893</v>
      </c>
      <c r="H23" s="2">
        <v>3</v>
      </c>
      <c r="I23" s="36">
        <f t="shared" si="1"/>
        <v>7.8947368421052627E-2</v>
      </c>
      <c r="J23" s="2">
        <v>20</v>
      </c>
      <c r="K23" s="36">
        <f t="shared" si="2"/>
        <v>0.52631578947368418</v>
      </c>
      <c r="L23" s="2">
        <v>0</v>
      </c>
      <c r="M23" s="36">
        <f t="shared" si="3"/>
        <v>0</v>
      </c>
      <c r="N23" s="2">
        <v>0</v>
      </c>
      <c r="O23" s="36">
        <f t="shared" si="4"/>
        <v>0</v>
      </c>
      <c r="P23" s="2">
        <v>1</v>
      </c>
      <c r="Q23" s="36">
        <f t="shared" si="5"/>
        <v>2.6315789473684209E-2</v>
      </c>
      <c r="R23" s="2">
        <v>0</v>
      </c>
      <c r="S23" s="36">
        <f t="shared" si="6"/>
        <v>0</v>
      </c>
    </row>
    <row r="24" spans="1:19" x14ac:dyDescent="0.25">
      <c r="A24" s="33"/>
      <c r="B24" s="34"/>
      <c r="C24" s="35" t="s">
        <v>26</v>
      </c>
      <c r="D24" s="5" t="s">
        <v>41</v>
      </c>
      <c r="E24" s="2">
        <f>E25+E26</f>
        <v>54</v>
      </c>
      <c r="F24" s="2">
        <f>F25+F26</f>
        <v>27</v>
      </c>
      <c r="G24" s="36">
        <f t="shared" si="7"/>
        <v>0.5</v>
      </c>
      <c r="H24" s="2">
        <f>H25+H26</f>
        <v>1</v>
      </c>
      <c r="I24" s="36">
        <f t="shared" si="1"/>
        <v>1.8518518518518517E-2</v>
      </c>
      <c r="J24" s="2">
        <v>22</v>
      </c>
      <c r="K24" s="36">
        <f t="shared" si="2"/>
        <v>0.40740740740740738</v>
      </c>
      <c r="L24" s="2">
        <v>0</v>
      </c>
      <c r="M24" s="36">
        <f t="shared" si="3"/>
        <v>0</v>
      </c>
      <c r="N24" s="2">
        <v>1</v>
      </c>
      <c r="O24" s="36">
        <f t="shared" si="4"/>
        <v>1.8518518518518517E-2</v>
      </c>
      <c r="P24" s="2">
        <v>1</v>
      </c>
      <c r="Q24" s="36">
        <f t="shared" si="5"/>
        <v>1.8518518518518517E-2</v>
      </c>
      <c r="R24" s="2">
        <v>2</v>
      </c>
      <c r="S24" s="36">
        <f t="shared" si="6"/>
        <v>3.7037037037037035E-2</v>
      </c>
    </row>
    <row r="25" spans="1:19" x14ac:dyDescent="0.25">
      <c r="A25" s="33"/>
      <c r="B25" s="34"/>
      <c r="C25" s="35"/>
      <c r="D25" s="5" t="s">
        <v>51</v>
      </c>
      <c r="E25" s="2">
        <v>0</v>
      </c>
      <c r="F25" s="2">
        <v>0</v>
      </c>
      <c r="G25" s="36">
        <v>0</v>
      </c>
      <c r="H25" s="2">
        <v>0</v>
      </c>
      <c r="I25" s="36">
        <v>0</v>
      </c>
      <c r="J25" s="2">
        <v>0</v>
      </c>
      <c r="K25" s="36">
        <v>0</v>
      </c>
      <c r="L25" s="2">
        <v>0</v>
      </c>
      <c r="M25" s="36">
        <v>0</v>
      </c>
      <c r="N25" s="2">
        <v>0</v>
      </c>
      <c r="O25" s="36">
        <v>0</v>
      </c>
      <c r="P25" s="2">
        <v>0</v>
      </c>
      <c r="Q25" s="36">
        <v>0</v>
      </c>
      <c r="R25" s="2">
        <v>0</v>
      </c>
      <c r="S25" s="36">
        <v>0</v>
      </c>
    </row>
    <row r="26" spans="1:19" x14ac:dyDescent="0.25">
      <c r="A26" s="33"/>
      <c r="B26" s="34"/>
      <c r="C26" s="35"/>
      <c r="D26" s="37" t="s">
        <v>42</v>
      </c>
      <c r="E26" s="38">
        <v>54</v>
      </c>
      <c r="F26" s="38">
        <v>27</v>
      </c>
      <c r="G26" s="36">
        <f t="shared" si="7"/>
        <v>0.5</v>
      </c>
      <c r="H26" s="2">
        <v>1</v>
      </c>
      <c r="I26" s="36">
        <f t="shared" si="1"/>
        <v>1.8518518518518517E-2</v>
      </c>
      <c r="J26" s="38">
        <v>22</v>
      </c>
      <c r="K26" s="36">
        <f t="shared" si="2"/>
        <v>0.40740740740740738</v>
      </c>
      <c r="L26" s="2">
        <v>0</v>
      </c>
      <c r="M26" s="36">
        <f t="shared" si="3"/>
        <v>0</v>
      </c>
      <c r="N26" s="2">
        <v>1</v>
      </c>
      <c r="O26" s="36">
        <f t="shared" si="4"/>
        <v>1.8518518518518517E-2</v>
      </c>
      <c r="P26" s="2">
        <v>1</v>
      </c>
      <c r="Q26" s="36">
        <f t="shared" si="5"/>
        <v>1.8518518518518517E-2</v>
      </c>
      <c r="R26" s="2">
        <v>2</v>
      </c>
      <c r="S26" s="36">
        <f t="shared" si="6"/>
        <v>3.7037037037037035E-2</v>
      </c>
    </row>
    <row r="27" spans="1:19" x14ac:dyDescent="0.25">
      <c r="A27" s="33">
        <v>2</v>
      </c>
      <c r="B27" s="34" t="s">
        <v>22</v>
      </c>
      <c r="C27" s="35" t="s">
        <v>20</v>
      </c>
      <c r="D27" s="39" t="s">
        <v>41</v>
      </c>
      <c r="E27" s="40">
        <f>E28+E29</f>
        <v>21</v>
      </c>
      <c r="F27" s="40">
        <f>F28+F29</f>
        <v>2</v>
      </c>
      <c r="G27" s="36">
        <f t="shared" si="7"/>
        <v>9.5238095238095233E-2</v>
      </c>
      <c r="H27" s="40">
        <f>H28+H29</f>
        <v>1</v>
      </c>
      <c r="I27" s="36">
        <f t="shared" ref="I27:I70" si="8">H27/E27</f>
        <v>4.7619047619047616E-2</v>
      </c>
      <c r="J27" s="40">
        <v>8</v>
      </c>
      <c r="K27" s="36">
        <f t="shared" si="2"/>
        <v>0.38095238095238093</v>
      </c>
      <c r="L27" s="40">
        <v>10</v>
      </c>
      <c r="M27" s="36">
        <f t="shared" si="3"/>
        <v>0.47619047619047616</v>
      </c>
      <c r="N27" s="40">
        <v>0</v>
      </c>
      <c r="O27" s="36">
        <f t="shared" si="4"/>
        <v>0</v>
      </c>
      <c r="P27" s="40">
        <v>0</v>
      </c>
      <c r="Q27" s="36">
        <f t="shared" si="5"/>
        <v>0</v>
      </c>
      <c r="R27" s="40">
        <v>0</v>
      </c>
      <c r="S27" s="36">
        <f t="shared" si="6"/>
        <v>0</v>
      </c>
    </row>
    <row r="28" spans="1:19" x14ac:dyDescent="0.25">
      <c r="A28" s="33"/>
      <c r="B28" s="34"/>
      <c r="C28" s="35"/>
      <c r="D28" s="39" t="s">
        <v>43</v>
      </c>
      <c r="E28" s="40">
        <v>11</v>
      </c>
      <c r="F28" s="40">
        <v>1</v>
      </c>
      <c r="G28" s="36">
        <f t="shared" si="7"/>
        <v>9.0909090909090912E-2</v>
      </c>
      <c r="H28" s="40">
        <v>0</v>
      </c>
      <c r="I28" s="36">
        <f t="shared" si="8"/>
        <v>0</v>
      </c>
      <c r="J28" s="40">
        <v>0</v>
      </c>
      <c r="K28" s="36">
        <f t="shared" si="2"/>
        <v>0</v>
      </c>
      <c r="L28" s="40">
        <v>10</v>
      </c>
      <c r="M28" s="36">
        <f t="shared" si="3"/>
        <v>0.90909090909090906</v>
      </c>
      <c r="N28" s="40">
        <v>0</v>
      </c>
      <c r="O28" s="36">
        <f t="shared" si="4"/>
        <v>0</v>
      </c>
      <c r="P28" s="40">
        <v>0</v>
      </c>
      <c r="Q28" s="36">
        <f t="shared" si="5"/>
        <v>0</v>
      </c>
      <c r="R28" s="40">
        <v>0</v>
      </c>
      <c r="S28" s="36">
        <f t="shared" si="6"/>
        <v>0</v>
      </c>
    </row>
    <row r="29" spans="1:19" x14ac:dyDescent="0.25">
      <c r="A29" s="33"/>
      <c r="B29" s="34"/>
      <c r="C29" s="35"/>
      <c r="D29" s="39" t="s">
        <v>42</v>
      </c>
      <c r="E29" s="40">
        <v>10</v>
      </c>
      <c r="F29" s="40">
        <v>1</v>
      </c>
      <c r="G29" s="36">
        <f t="shared" si="7"/>
        <v>0.1</v>
      </c>
      <c r="H29" s="40">
        <v>1</v>
      </c>
      <c r="I29" s="36">
        <f t="shared" si="8"/>
        <v>0.1</v>
      </c>
      <c r="J29" s="40">
        <v>8</v>
      </c>
      <c r="K29" s="36">
        <f t="shared" si="2"/>
        <v>0.8</v>
      </c>
      <c r="L29" s="40">
        <v>0</v>
      </c>
      <c r="M29" s="36">
        <f t="shared" si="3"/>
        <v>0</v>
      </c>
      <c r="N29" s="40">
        <v>0</v>
      </c>
      <c r="O29" s="36">
        <f t="shared" si="4"/>
        <v>0</v>
      </c>
      <c r="P29" s="40">
        <v>0</v>
      </c>
      <c r="Q29" s="36">
        <f t="shared" si="5"/>
        <v>0</v>
      </c>
      <c r="R29" s="40">
        <v>0</v>
      </c>
      <c r="S29" s="36">
        <f t="shared" si="6"/>
        <v>0</v>
      </c>
    </row>
    <row r="30" spans="1:19" x14ac:dyDescent="0.25">
      <c r="A30" s="33">
        <v>3</v>
      </c>
      <c r="B30" s="34" t="s">
        <v>13</v>
      </c>
      <c r="C30" s="35" t="s">
        <v>55</v>
      </c>
      <c r="D30" s="39" t="s">
        <v>41</v>
      </c>
      <c r="E30" s="40">
        <f>E31+E32</f>
        <v>80</v>
      </c>
      <c r="F30" s="40">
        <f>F31+F32</f>
        <v>28</v>
      </c>
      <c r="G30" s="36">
        <f t="shared" si="7"/>
        <v>0.35</v>
      </c>
      <c r="H30" s="40">
        <f>H31+H32</f>
        <v>1</v>
      </c>
      <c r="I30" s="36">
        <f t="shared" si="8"/>
        <v>1.2500000000000001E-2</v>
      </c>
      <c r="J30" s="40">
        <v>45</v>
      </c>
      <c r="K30" s="36">
        <f t="shared" si="2"/>
        <v>0.5625</v>
      </c>
      <c r="L30" s="40">
        <v>2</v>
      </c>
      <c r="M30" s="36">
        <f t="shared" si="3"/>
        <v>2.5000000000000001E-2</v>
      </c>
      <c r="N30" s="40">
        <v>0</v>
      </c>
      <c r="O30" s="36">
        <f t="shared" si="4"/>
        <v>0</v>
      </c>
      <c r="P30" s="40">
        <v>4</v>
      </c>
      <c r="Q30" s="36">
        <f t="shared" si="5"/>
        <v>0.05</v>
      </c>
      <c r="R30" s="40">
        <v>0</v>
      </c>
      <c r="S30" s="36">
        <f t="shared" si="6"/>
        <v>0</v>
      </c>
    </row>
    <row r="31" spans="1:19" x14ac:dyDescent="0.25">
      <c r="A31" s="33"/>
      <c r="B31" s="34"/>
      <c r="C31" s="35"/>
      <c r="D31" s="39" t="s">
        <v>51</v>
      </c>
      <c r="E31" s="40">
        <v>26</v>
      </c>
      <c r="F31" s="40">
        <v>20</v>
      </c>
      <c r="G31" s="36">
        <f t="shared" si="7"/>
        <v>0.76923076923076927</v>
      </c>
      <c r="H31" s="40">
        <v>0</v>
      </c>
      <c r="I31" s="36">
        <f t="shared" si="8"/>
        <v>0</v>
      </c>
      <c r="J31" s="40">
        <v>0</v>
      </c>
      <c r="K31" s="36">
        <f t="shared" si="2"/>
        <v>0</v>
      </c>
      <c r="L31" s="40">
        <v>2</v>
      </c>
      <c r="M31" s="36">
        <f t="shared" si="3"/>
        <v>7.6923076923076927E-2</v>
      </c>
      <c r="N31" s="40">
        <v>0</v>
      </c>
      <c r="O31" s="36">
        <f t="shared" si="4"/>
        <v>0</v>
      </c>
      <c r="P31" s="40">
        <v>4</v>
      </c>
      <c r="Q31" s="36">
        <f t="shared" si="5"/>
        <v>0.15384615384615385</v>
      </c>
      <c r="R31" s="40">
        <v>0</v>
      </c>
      <c r="S31" s="36">
        <f t="shared" si="6"/>
        <v>0</v>
      </c>
    </row>
    <row r="32" spans="1:19" x14ac:dyDescent="0.25">
      <c r="A32" s="33"/>
      <c r="B32" s="34"/>
      <c r="C32" s="35"/>
      <c r="D32" s="39" t="s">
        <v>42</v>
      </c>
      <c r="E32" s="40">
        <v>54</v>
      </c>
      <c r="F32" s="40">
        <v>8</v>
      </c>
      <c r="G32" s="36">
        <f t="shared" si="7"/>
        <v>0.14814814814814814</v>
      </c>
      <c r="H32" s="40">
        <v>1</v>
      </c>
      <c r="I32" s="36">
        <f t="shared" si="8"/>
        <v>1.8518518518518517E-2</v>
      </c>
      <c r="J32" s="40">
        <v>45</v>
      </c>
      <c r="K32" s="36">
        <f t="shared" si="2"/>
        <v>0.83333333333333337</v>
      </c>
      <c r="L32" s="40">
        <v>0</v>
      </c>
      <c r="M32" s="36">
        <f t="shared" si="3"/>
        <v>0</v>
      </c>
      <c r="N32" s="40">
        <v>0</v>
      </c>
      <c r="O32" s="36">
        <f t="shared" si="4"/>
        <v>0</v>
      </c>
      <c r="P32" s="40">
        <v>0</v>
      </c>
      <c r="Q32" s="36">
        <f t="shared" si="5"/>
        <v>0</v>
      </c>
      <c r="R32" s="40">
        <v>0</v>
      </c>
      <c r="S32" s="36">
        <f t="shared" si="6"/>
        <v>0</v>
      </c>
    </row>
    <row r="33" spans="1:19" x14ac:dyDescent="0.25">
      <c r="A33" s="33"/>
      <c r="B33" s="34"/>
      <c r="C33" s="35" t="s">
        <v>16</v>
      </c>
      <c r="D33" s="39" t="s">
        <v>41</v>
      </c>
      <c r="E33" s="40">
        <f>E34+E35</f>
        <v>9</v>
      </c>
      <c r="F33" s="40">
        <f>F34+F35</f>
        <v>6</v>
      </c>
      <c r="G33" s="36">
        <f t="shared" si="7"/>
        <v>0.66666666666666663</v>
      </c>
      <c r="H33" s="40">
        <f>H34+H35</f>
        <v>1</v>
      </c>
      <c r="I33" s="36">
        <f t="shared" si="8"/>
        <v>0.1111111111111111</v>
      </c>
      <c r="J33" s="40">
        <v>2</v>
      </c>
      <c r="K33" s="36">
        <f t="shared" si="2"/>
        <v>0.22222222222222221</v>
      </c>
      <c r="L33" s="40">
        <v>0</v>
      </c>
      <c r="M33" s="36">
        <f t="shared" si="3"/>
        <v>0</v>
      </c>
      <c r="N33" s="40">
        <v>0</v>
      </c>
      <c r="O33" s="36">
        <f t="shared" si="4"/>
        <v>0</v>
      </c>
      <c r="P33" s="40">
        <v>0</v>
      </c>
      <c r="Q33" s="36">
        <f t="shared" si="5"/>
        <v>0</v>
      </c>
      <c r="R33" s="40">
        <v>0</v>
      </c>
      <c r="S33" s="36">
        <f t="shared" si="6"/>
        <v>0</v>
      </c>
    </row>
    <row r="34" spans="1:19" x14ac:dyDescent="0.25">
      <c r="A34" s="33"/>
      <c r="B34" s="34"/>
      <c r="C34" s="35"/>
      <c r="D34" s="39" t="s">
        <v>51</v>
      </c>
      <c r="E34" s="40">
        <v>0</v>
      </c>
      <c r="F34" s="40">
        <v>0</v>
      </c>
      <c r="G34" s="36">
        <v>0</v>
      </c>
      <c r="H34" s="40">
        <v>0</v>
      </c>
      <c r="I34" s="36">
        <v>0</v>
      </c>
      <c r="J34" s="40">
        <v>0</v>
      </c>
      <c r="K34" s="36">
        <v>0</v>
      </c>
      <c r="L34" s="40">
        <v>0</v>
      </c>
      <c r="M34" s="36">
        <v>0</v>
      </c>
      <c r="N34" s="40">
        <v>0</v>
      </c>
      <c r="O34" s="36">
        <v>0</v>
      </c>
      <c r="P34" s="40">
        <v>0</v>
      </c>
      <c r="Q34" s="36">
        <v>0</v>
      </c>
      <c r="R34" s="40">
        <v>0</v>
      </c>
      <c r="S34" s="36">
        <v>0</v>
      </c>
    </row>
    <row r="35" spans="1:19" x14ac:dyDescent="0.25">
      <c r="A35" s="33"/>
      <c r="B35" s="34"/>
      <c r="C35" s="35"/>
      <c r="D35" s="39" t="s">
        <v>42</v>
      </c>
      <c r="E35" s="40">
        <v>9</v>
      </c>
      <c r="F35" s="40">
        <v>6</v>
      </c>
      <c r="G35" s="36">
        <f t="shared" si="7"/>
        <v>0.66666666666666663</v>
      </c>
      <c r="H35" s="40">
        <v>1</v>
      </c>
      <c r="I35" s="36">
        <f t="shared" si="8"/>
        <v>0.1111111111111111</v>
      </c>
      <c r="J35" s="40">
        <v>2</v>
      </c>
      <c r="K35" s="36">
        <f t="shared" si="2"/>
        <v>0.22222222222222221</v>
      </c>
      <c r="L35" s="40">
        <v>0</v>
      </c>
      <c r="M35" s="36">
        <f t="shared" si="3"/>
        <v>0</v>
      </c>
      <c r="N35" s="40">
        <v>0</v>
      </c>
      <c r="O35" s="36">
        <f t="shared" si="4"/>
        <v>0</v>
      </c>
      <c r="P35" s="40">
        <v>0</v>
      </c>
      <c r="Q35" s="36">
        <f t="shared" si="5"/>
        <v>0</v>
      </c>
      <c r="R35" s="40">
        <v>0</v>
      </c>
      <c r="S35" s="36">
        <f t="shared" si="6"/>
        <v>0</v>
      </c>
    </row>
    <row r="36" spans="1:19" x14ac:dyDescent="0.25">
      <c r="A36" s="33"/>
      <c r="B36" s="34"/>
      <c r="C36" s="35" t="s">
        <v>14</v>
      </c>
      <c r="D36" s="39" t="s">
        <v>41</v>
      </c>
      <c r="E36" s="40">
        <f>E37+E38</f>
        <v>33</v>
      </c>
      <c r="F36" s="40">
        <f>F37+F38</f>
        <v>16</v>
      </c>
      <c r="G36" s="36">
        <f t="shared" si="7"/>
        <v>0.48484848484848486</v>
      </c>
      <c r="H36" s="40">
        <f>H37+H38</f>
        <v>1</v>
      </c>
      <c r="I36" s="36">
        <f t="shared" si="8"/>
        <v>3.0303030303030304E-2</v>
      </c>
      <c r="J36" s="40">
        <v>14</v>
      </c>
      <c r="K36" s="36">
        <f t="shared" si="2"/>
        <v>0.42424242424242425</v>
      </c>
      <c r="L36" s="40">
        <v>1</v>
      </c>
      <c r="M36" s="36">
        <f t="shared" si="3"/>
        <v>3.0303030303030304E-2</v>
      </c>
      <c r="N36" s="40">
        <v>0</v>
      </c>
      <c r="O36" s="36">
        <f t="shared" si="4"/>
        <v>0</v>
      </c>
      <c r="P36" s="40">
        <v>0</v>
      </c>
      <c r="Q36" s="36">
        <f t="shared" si="5"/>
        <v>0</v>
      </c>
      <c r="R36" s="40">
        <v>1</v>
      </c>
      <c r="S36" s="36">
        <f t="shared" si="6"/>
        <v>3.0303030303030304E-2</v>
      </c>
    </row>
    <row r="37" spans="1:19" x14ac:dyDescent="0.25">
      <c r="A37" s="33"/>
      <c r="B37" s="34"/>
      <c r="C37" s="35"/>
      <c r="D37" s="39" t="s">
        <v>51</v>
      </c>
      <c r="E37" s="40">
        <v>14</v>
      </c>
      <c r="F37" s="40">
        <v>12</v>
      </c>
      <c r="G37" s="36">
        <f t="shared" si="7"/>
        <v>0.8571428571428571</v>
      </c>
      <c r="H37" s="40">
        <v>0</v>
      </c>
      <c r="I37" s="36">
        <f t="shared" si="8"/>
        <v>0</v>
      </c>
      <c r="J37" s="40">
        <v>0</v>
      </c>
      <c r="K37" s="36">
        <f t="shared" si="2"/>
        <v>0</v>
      </c>
      <c r="L37" s="40">
        <v>1</v>
      </c>
      <c r="M37" s="36">
        <f t="shared" si="3"/>
        <v>7.1428571428571425E-2</v>
      </c>
      <c r="N37" s="40">
        <v>0</v>
      </c>
      <c r="O37" s="36">
        <f t="shared" si="4"/>
        <v>0</v>
      </c>
      <c r="P37" s="40">
        <v>0</v>
      </c>
      <c r="Q37" s="36">
        <f t="shared" si="5"/>
        <v>0</v>
      </c>
      <c r="R37" s="40">
        <v>1</v>
      </c>
      <c r="S37" s="36">
        <f t="shared" si="6"/>
        <v>7.1428571428571425E-2</v>
      </c>
    </row>
    <row r="38" spans="1:19" x14ac:dyDescent="0.25">
      <c r="A38" s="33"/>
      <c r="B38" s="34"/>
      <c r="C38" s="35"/>
      <c r="D38" s="39" t="s">
        <v>42</v>
      </c>
      <c r="E38" s="40">
        <v>19</v>
      </c>
      <c r="F38" s="40">
        <v>4</v>
      </c>
      <c r="G38" s="36">
        <f t="shared" si="7"/>
        <v>0.21052631578947367</v>
      </c>
      <c r="H38" s="40">
        <v>1</v>
      </c>
      <c r="I38" s="36">
        <f t="shared" si="8"/>
        <v>5.2631578947368418E-2</v>
      </c>
      <c r="J38" s="40">
        <v>14</v>
      </c>
      <c r="K38" s="36">
        <f t="shared" si="2"/>
        <v>0.73684210526315785</v>
      </c>
      <c r="L38" s="40">
        <v>0</v>
      </c>
      <c r="M38" s="36">
        <f t="shared" si="3"/>
        <v>0</v>
      </c>
      <c r="N38" s="40">
        <v>0</v>
      </c>
      <c r="O38" s="36">
        <f t="shared" si="4"/>
        <v>0</v>
      </c>
      <c r="P38" s="40">
        <v>0</v>
      </c>
      <c r="Q38" s="36">
        <f t="shared" si="5"/>
        <v>0</v>
      </c>
      <c r="R38" s="40">
        <v>0</v>
      </c>
      <c r="S38" s="36">
        <f t="shared" si="6"/>
        <v>0</v>
      </c>
    </row>
    <row r="39" spans="1:19" x14ac:dyDescent="0.25">
      <c r="A39" s="33"/>
      <c r="B39" s="34"/>
      <c r="C39" s="35" t="s">
        <v>59</v>
      </c>
      <c r="D39" s="39" t="s">
        <v>41</v>
      </c>
      <c r="E39" s="40">
        <f>E40+E41</f>
        <v>37</v>
      </c>
      <c r="F39" s="40">
        <f>F40+F41</f>
        <v>19</v>
      </c>
      <c r="G39" s="36">
        <f t="shared" si="7"/>
        <v>0.51351351351351349</v>
      </c>
      <c r="H39" s="40">
        <f>H40+H41</f>
        <v>1</v>
      </c>
      <c r="I39" s="36">
        <f t="shared" si="8"/>
        <v>2.7027027027027029E-2</v>
      </c>
      <c r="J39" s="40">
        <v>3</v>
      </c>
      <c r="K39" s="36">
        <f t="shared" si="2"/>
        <v>8.1081081081081086E-2</v>
      </c>
      <c r="L39" s="40">
        <v>1</v>
      </c>
      <c r="M39" s="36">
        <f t="shared" si="3"/>
        <v>2.7027027027027029E-2</v>
      </c>
      <c r="N39" s="40">
        <v>0</v>
      </c>
      <c r="O39" s="36">
        <f t="shared" si="4"/>
        <v>0</v>
      </c>
      <c r="P39" s="40">
        <v>13</v>
      </c>
      <c r="Q39" s="36">
        <f t="shared" si="5"/>
        <v>0.35135135135135137</v>
      </c>
      <c r="R39" s="40">
        <v>0</v>
      </c>
      <c r="S39" s="36">
        <f t="shared" si="6"/>
        <v>0</v>
      </c>
    </row>
    <row r="40" spans="1:19" x14ac:dyDescent="0.25">
      <c r="A40" s="33"/>
      <c r="B40" s="34"/>
      <c r="C40" s="35"/>
      <c r="D40" s="39" t="s">
        <v>51</v>
      </c>
      <c r="E40" s="40">
        <v>14</v>
      </c>
      <c r="F40" s="40">
        <v>13</v>
      </c>
      <c r="G40" s="36">
        <f t="shared" si="7"/>
        <v>0.9285714285714286</v>
      </c>
      <c r="H40" s="40">
        <v>0</v>
      </c>
      <c r="I40" s="36">
        <f t="shared" si="8"/>
        <v>0</v>
      </c>
      <c r="J40" s="40">
        <v>0</v>
      </c>
      <c r="K40" s="36">
        <f t="shared" si="2"/>
        <v>0</v>
      </c>
      <c r="L40" s="40">
        <v>1</v>
      </c>
      <c r="M40" s="36">
        <f t="shared" si="3"/>
        <v>7.1428571428571425E-2</v>
      </c>
      <c r="N40" s="40">
        <v>0</v>
      </c>
      <c r="O40" s="36">
        <f t="shared" si="4"/>
        <v>0</v>
      </c>
      <c r="P40" s="40">
        <v>0</v>
      </c>
      <c r="Q40" s="36">
        <f t="shared" si="5"/>
        <v>0</v>
      </c>
      <c r="R40" s="40">
        <v>0</v>
      </c>
      <c r="S40" s="36">
        <f t="shared" si="6"/>
        <v>0</v>
      </c>
    </row>
    <row r="41" spans="1:19" x14ac:dyDescent="0.25">
      <c r="A41" s="33"/>
      <c r="B41" s="34"/>
      <c r="C41" s="35"/>
      <c r="D41" s="39" t="s">
        <v>42</v>
      </c>
      <c r="E41" s="40">
        <v>23</v>
      </c>
      <c r="F41" s="40">
        <v>6</v>
      </c>
      <c r="G41" s="36">
        <f t="shared" si="7"/>
        <v>0.2608695652173913</v>
      </c>
      <c r="H41" s="40">
        <v>1</v>
      </c>
      <c r="I41" s="36">
        <f t="shared" si="8"/>
        <v>4.3478260869565216E-2</v>
      </c>
      <c r="J41" s="40">
        <v>3</v>
      </c>
      <c r="K41" s="36">
        <f t="shared" si="2"/>
        <v>0.13043478260869565</v>
      </c>
      <c r="L41" s="40">
        <v>0</v>
      </c>
      <c r="M41" s="36">
        <f t="shared" si="3"/>
        <v>0</v>
      </c>
      <c r="N41" s="40">
        <v>0</v>
      </c>
      <c r="O41" s="36">
        <f t="shared" si="4"/>
        <v>0</v>
      </c>
      <c r="P41" s="40">
        <v>13</v>
      </c>
      <c r="Q41" s="36">
        <f t="shared" si="5"/>
        <v>0.56521739130434778</v>
      </c>
      <c r="R41" s="40">
        <v>0</v>
      </c>
      <c r="S41" s="36">
        <f t="shared" si="6"/>
        <v>0</v>
      </c>
    </row>
    <row r="42" spans="1:19" x14ac:dyDescent="0.25">
      <c r="A42" s="33"/>
      <c r="B42" s="34"/>
      <c r="C42" s="35" t="s">
        <v>15</v>
      </c>
      <c r="D42" s="39" t="s">
        <v>41</v>
      </c>
      <c r="E42" s="40">
        <f>E43+E44</f>
        <v>54</v>
      </c>
      <c r="F42" s="40">
        <f>F43+F44</f>
        <v>22</v>
      </c>
      <c r="G42" s="36">
        <f t="shared" si="7"/>
        <v>0.40740740740740738</v>
      </c>
      <c r="H42" s="40">
        <f>H43+H44</f>
        <v>2</v>
      </c>
      <c r="I42" s="36">
        <f t="shared" si="8"/>
        <v>3.7037037037037035E-2</v>
      </c>
      <c r="J42" s="40">
        <v>28</v>
      </c>
      <c r="K42" s="36">
        <f t="shared" si="2"/>
        <v>0.51851851851851849</v>
      </c>
      <c r="L42" s="40">
        <v>2</v>
      </c>
      <c r="M42" s="36">
        <f t="shared" si="3"/>
        <v>3.7037037037037035E-2</v>
      </c>
      <c r="N42" s="40">
        <v>0</v>
      </c>
      <c r="O42" s="36">
        <f t="shared" si="4"/>
        <v>0</v>
      </c>
      <c r="P42" s="40">
        <v>0</v>
      </c>
      <c r="Q42" s="36">
        <f t="shared" si="5"/>
        <v>0</v>
      </c>
      <c r="R42" s="40">
        <v>0</v>
      </c>
      <c r="S42" s="36">
        <f t="shared" si="6"/>
        <v>0</v>
      </c>
    </row>
    <row r="43" spans="1:19" x14ac:dyDescent="0.25">
      <c r="A43" s="33"/>
      <c r="B43" s="34"/>
      <c r="C43" s="35"/>
      <c r="D43" s="39" t="s">
        <v>51</v>
      </c>
      <c r="E43" s="40">
        <v>16</v>
      </c>
      <c r="F43" s="40">
        <v>13</v>
      </c>
      <c r="G43" s="36">
        <f t="shared" si="7"/>
        <v>0.8125</v>
      </c>
      <c r="H43" s="40">
        <v>1</v>
      </c>
      <c r="I43" s="36">
        <f t="shared" si="8"/>
        <v>6.25E-2</v>
      </c>
      <c r="J43" s="40">
        <v>0</v>
      </c>
      <c r="K43" s="36">
        <f t="shared" si="2"/>
        <v>0</v>
      </c>
      <c r="L43" s="40">
        <v>2</v>
      </c>
      <c r="M43" s="36">
        <f t="shared" si="3"/>
        <v>0.125</v>
      </c>
      <c r="N43" s="40">
        <v>0</v>
      </c>
      <c r="O43" s="36">
        <f t="shared" si="4"/>
        <v>0</v>
      </c>
      <c r="P43" s="40">
        <v>0</v>
      </c>
      <c r="Q43" s="36">
        <f t="shared" si="5"/>
        <v>0</v>
      </c>
      <c r="R43" s="40">
        <v>0</v>
      </c>
      <c r="S43" s="36">
        <f t="shared" si="6"/>
        <v>0</v>
      </c>
    </row>
    <row r="44" spans="1:19" x14ac:dyDescent="0.25">
      <c r="A44" s="33"/>
      <c r="B44" s="34"/>
      <c r="C44" s="35"/>
      <c r="D44" s="39" t="s">
        <v>42</v>
      </c>
      <c r="E44" s="40">
        <v>38</v>
      </c>
      <c r="F44" s="40">
        <v>9</v>
      </c>
      <c r="G44" s="36">
        <f t="shared" si="7"/>
        <v>0.23684210526315788</v>
      </c>
      <c r="H44" s="40">
        <v>1</v>
      </c>
      <c r="I44" s="36">
        <f t="shared" si="8"/>
        <v>2.6315789473684209E-2</v>
      </c>
      <c r="J44" s="40">
        <v>28</v>
      </c>
      <c r="K44" s="36">
        <f t="shared" si="2"/>
        <v>0.73684210526315785</v>
      </c>
      <c r="L44" s="40">
        <v>0</v>
      </c>
      <c r="M44" s="36">
        <f t="shared" si="3"/>
        <v>0</v>
      </c>
      <c r="N44" s="40">
        <v>0</v>
      </c>
      <c r="O44" s="36">
        <f t="shared" si="4"/>
        <v>0</v>
      </c>
      <c r="P44" s="40">
        <v>0</v>
      </c>
      <c r="Q44" s="36">
        <f t="shared" si="5"/>
        <v>0</v>
      </c>
      <c r="R44" s="40">
        <v>0</v>
      </c>
      <c r="S44" s="36">
        <f t="shared" si="6"/>
        <v>0</v>
      </c>
    </row>
    <row r="45" spans="1:19" ht="59.25" customHeight="1" x14ac:dyDescent="0.25">
      <c r="A45" s="39">
        <v>4</v>
      </c>
      <c r="B45" s="41" t="s">
        <v>38</v>
      </c>
      <c r="C45" s="42" t="s">
        <v>70</v>
      </c>
      <c r="D45" s="43" t="s">
        <v>42</v>
      </c>
      <c r="E45" s="44">
        <v>10</v>
      </c>
      <c r="F45" s="44">
        <v>6</v>
      </c>
      <c r="G45" s="45">
        <f t="shared" si="7"/>
        <v>0.6</v>
      </c>
      <c r="H45" s="44">
        <v>0</v>
      </c>
      <c r="I45" s="45">
        <f t="shared" si="8"/>
        <v>0</v>
      </c>
      <c r="J45" s="44">
        <v>2</v>
      </c>
      <c r="K45" s="45">
        <f t="shared" si="2"/>
        <v>0.2</v>
      </c>
      <c r="L45" s="44">
        <v>0</v>
      </c>
      <c r="M45" s="45">
        <f t="shared" si="3"/>
        <v>0</v>
      </c>
      <c r="N45" s="44">
        <v>0</v>
      </c>
      <c r="O45" s="45">
        <f t="shared" si="4"/>
        <v>0</v>
      </c>
      <c r="P45" s="44">
        <v>0</v>
      </c>
      <c r="Q45" s="45">
        <f t="shared" si="5"/>
        <v>0</v>
      </c>
      <c r="R45" s="44">
        <v>2</v>
      </c>
      <c r="S45" s="45">
        <f t="shared" si="6"/>
        <v>0.2</v>
      </c>
    </row>
    <row r="46" spans="1:19" x14ac:dyDescent="0.25">
      <c r="A46" s="33">
        <v>5</v>
      </c>
      <c r="B46" s="34" t="s">
        <v>56</v>
      </c>
      <c r="C46" s="35" t="s">
        <v>32</v>
      </c>
      <c r="D46" s="39" t="s">
        <v>41</v>
      </c>
      <c r="E46" s="40">
        <f>E47+E48</f>
        <v>51</v>
      </c>
      <c r="F46" s="40">
        <f>F47+F48</f>
        <v>29</v>
      </c>
      <c r="G46" s="36">
        <f t="shared" si="7"/>
        <v>0.56862745098039214</v>
      </c>
      <c r="H46" s="40">
        <f>H47+H48</f>
        <v>2</v>
      </c>
      <c r="I46" s="36">
        <f t="shared" si="8"/>
        <v>3.9215686274509803E-2</v>
      </c>
      <c r="J46" s="40">
        <v>14</v>
      </c>
      <c r="K46" s="36">
        <f t="shared" si="2"/>
        <v>0.27450980392156865</v>
      </c>
      <c r="L46" s="40">
        <v>2</v>
      </c>
      <c r="M46" s="36">
        <f t="shared" si="3"/>
        <v>3.9215686274509803E-2</v>
      </c>
      <c r="N46" s="40">
        <v>2</v>
      </c>
      <c r="O46" s="36">
        <f t="shared" si="4"/>
        <v>3.9215686274509803E-2</v>
      </c>
      <c r="P46" s="40">
        <v>0</v>
      </c>
      <c r="Q46" s="36">
        <f t="shared" si="5"/>
        <v>0</v>
      </c>
      <c r="R46" s="40">
        <v>2</v>
      </c>
      <c r="S46" s="36">
        <f t="shared" si="6"/>
        <v>3.9215686274509803E-2</v>
      </c>
    </row>
    <row r="47" spans="1:19" x14ac:dyDescent="0.25">
      <c r="A47" s="33"/>
      <c r="B47" s="34"/>
      <c r="C47" s="35"/>
      <c r="D47" s="39" t="s">
        <v>51</v>
      </c>
      <c r="E47" s="40">
        <v>16</v>
      </c>
      <c r="F47" s="40">
        <v>11</v>
      </c>
      <c r="G47" s="36">
        <f t="shared" si="7"/>
        <v>0.6875</v>
      </c>
      <c r="H47" s="40">
        <v>1</v>
      </c>
      <c r="I47" s="36">
        <f t="shared" si="8"/>
        <v>6.25E-2</v>
      </c>
      <c r="J47" s="40">
        <v>0</v>
      </c>
      <c r="K47" s="36">
        <f t="shared" si="2"/>
        <v>0</v>
      </c>
      <c r="L47" s="40">
        <v>2</v>
      </c>
      <c r="M47" s="36">
        <f t="shared" si="3"/>
        <v>0.125</v>
      </c>
      <c r="N47" s="40">
        <v>2</v>
      </c>
      <c r="O47" s="36">
        <f t="shared" si="4"/>
        <v>0.125</v>
      </c>
      <c r="P47" s="40">
        <v>0</v>
      </c>
      <c r="Q47" s="36">
        <f t="shared" si="5"/>
        <v>0</v>
      </c>
      <c r="R47" s="40">
        <v>0</v>
      </c>
      <c r="S47" s="36">
        <f t="shared" si="6"/>
        <v>0</v>
      </c>
    </row>
    <row r="48" spans="1:19" x14ac:dyDescent="0.25">
      <c r="A48" s="33"/>
      <c r="B48" s="34"/>
      <c r="C48" s="35"/>
      <c r="D48" s="39" t="s">
        <v>42</v>
      </c>
      <c r="E48" s="40">
        <v>35</v>
      </c>
      <c r="F48" s="40">
        <v>18</v>
      </c>
      <c r="G48" s="36">
        <f t="shared" si="7"/>
        <v>0.51428571428571423</v>
      </c>
      <c r="H48" s="40">
        <v>1</v>
      </c>
      <c r="I48" s="36">
        <f t="shared" si="8"/>
        <v>2.8571428571428571E-2</v>
      </c>
      <c r="J48" s="40">
        <v>14</v>
      </c>
      <c r="K48" s="36">
        <f t="shared" si="2"/>
        <v>0.4</v>
      </c>
      <c r="L48" s="40">
        <v>0</v>
      </c>
      <c r="M48" s="36">
        <f t="shared" si="3"/>
        <v>0</v>
      </c>
      <c r="N48" s="40">
        <v>0</v>
      </c>
      <c r="O48" s="36">
        <f t="shared" si="4"/>
        <v>0</v>
      </c>
      <c r="P48" s="40">
        <v>0</v>
      </c>
      <c r="Q48" s="36">
        <f t="shared" si="5"/>
        <v>0</v>
      </c>
      <c r="R48" s="40">
        <v>2</v>
      </c>
      <c r="S48" s="36">
        <f t="shared" si="6"/>
        <v>5.7142857142857141E-2</v>
      </c>
    </row>
    <row r="49" spans="1:19" x14ac:dyDescent="0.25">
      <c r="A49" s="33"/>
      <c r="B49" s="34"/>
      <c r="C49" s="35" t="s">
        <v>33</v>
      </c>
      <c r="D49" s="39" t="s">
        <v>41</v>
      </c>
      <c r="E49" s="40">
        <f>E50+E51</f>
        <v>4</v>
      </c>
      <c r="F49" s="40">
        <f>F50+F51</f>
        <v>2</v>
      </c>
      <c r="G49" s="36">
        <f t="shared" si="7"/>
        <v>0.5</v>
      </c>
      <c r="H49" s="40">
        <f>H50+H51</f>
        <v>2</v>
      </c>
      <c r="I49" s="36">
        <f t="shared" si="8"/>
        <v>0.5</v>
      </c>
      <c r="J49" s="40">
        <v>0</v>
      </c>
      <c r="K49" s="36">
        <f t="shared" si="2"/>
        <v>0</v>
      </c>
      <c r="L49" s="40">
        <v>0</v>
      </c>
      <c r="M49" s="36">
        <f t="shared" si="3"/>
        <v>0</v>
      </c>
      <c r="N49" s="40">
        <v>0</v>
      </c>
      <c r="O49" s="36">
        <f t="shared" si="4"/>
        <v>0</v>
      </c>
      <c r="P49" s="40">
        <v>0</v>
      </c>
      <c r="Q49" s="36">
        <f t="shared" si="5"/>
        <v>0</v>
      </c>
      <c r="R49" s="40">
        <v>0</v>
      </c>
      <c r="S49" s="36">
        <f t="shared" si="6"/>
        <v>0</v>
      </c>
    </row>
    <row r="50" spans="1:19" x14ac:dyDescent="0.25">
      <c r="A50" s="33"/>
      <c r="B50" s="34"/>
      <c r="C50" s="35"/>
      <c r="D50" s="39" t="s">
        <v>51</v>
      </c>
      <c r="E50" s="40">
        <v>0</v>
      </c>
      <c r="F50" s="40">
        <v>0</v>
      </c>
      <c r="G50" s="36">
        <v>0</v>
      </c>
      <c r="H50" s="40">
        <v>0</v>
      </c>
      <c r="I50" s="36">
        <v>0</v>
      </c>
      <c r="J50" s="40">
        <v>0</v>
      </c>
      <c r="K50" s="36">
        <v>0</v>
      </c>
      <c r="L50" s="40">
        <v>0</v>
      </c>
      <c r="M50" s="36">
        <v>0</v>
      </c>
      <c r="N50" s="40">
        <v>0</v>
      </c>
      <c r="O50" s="36">
        <v>0</v>
      </c>
      <c r="P50" s="40">
        <v>0</v>
      </c>
      <c r="Q50" s="36">
        <v>0</v>
      </c>
      <c r="R50" s="40">
        <v>0</v>
      </c>
      <c r="S50" s="36">
        <v>0</v>
      </c>
    </row>
    <row r="51" spans="1:19" x14ac:dyDescent="0.25">
      <c r="A51" s="33"/>
      <c r="B51" s="34"/>
      <c r="C51" s="35"/>
      <c r="D51" s="39" t="s">
        <v>42</v>
      </c>
      <c r="E51" s="40">
        <v>4</v>
      </c>
      <c r="F51" s="40">
        <v>2</v>
      </c>
      <c r="G51" s="36">
        <f t="shared" si="7"/>
        <v>0.5</v>
      </c>
      <c r="H51" s="40">
        <v>2</v>
      </c>
      <c r="I51" s="36">
        <f t="shared" si="8"/>
        <v>0.5</v>
      </c>
      <c r="J51" s="40">
        <v>0</v>
      </c>
      <c r="K51" s="36">
        <f t="shared" si="2"/>
        <v>0</v>
      </c>
      <c r="L51" s="40">
        <v>0</v>
      </c>
      <c r="M51" s="36">
        <f t="shared" si="3"/>
        <v>0</v>
      </c>
      <c r="N51" s="40">
        <v>0</v>
      </c>
      <c r="O51" s="36">
        <f t="shared" si="4"/>
        <v>0</v>
      </c>
      <c r="P51" s="40">
        <v>0</v>
      </c>
      <c r="Q51" s="36">
        <f t="shared" si="5"/>
        <v>0</v>
      </c>
      <c r="R51" s="40">
        <v>0</v>
      </c>
      <c r="S51" s="36">
        <f t="shared" si="6"/>
        <v>0</v>
      </c>
    </row>
    <row r="52" spans="1:19" x14ac:dyDescent="0.25">
      <c r="A52" s="33"/>
      <c r="B52" s="34"/>
      <c r="C52" s="35" t="s">
        <v>48</v>
      </c>
      <c r="D52" s="39" t="s">
        <v>41</v>
      </c>
      <c r="E52" s="40">
        <f>E53+E54+E55</f>
        <v>20</v>
      </c>
      <c r="F52" s="40">
        <f>F53+F54+F55</f>
        <v>11</v>
      </c>
      <c r="G52" s="36">
        <f t="shared" si="7"/>
        <v>0.55000000000000004</v>
      </c>
      <c r="H52" s="40">
        <f>H53+H54</f>
        <v>0</v>
      </c>
      <c r="I52" s="36">
        <f t="shared" si="8"/>
        <v>0</v>
      </c>
      <c r="J52" s="40">
        <v>8</v>
      </c>
      <c r="K52" s="36">
        <f t="shared" si="2"/>
        <v>0.4</v>
      </c>
      <c r="L52" s="40">
        <v>0</v>
      </c>
      <c r="M52" s="36">
        <f t="shared" si="3"/>
        <v>0</v>
      </c>
      <c r="N52" s="40">
        <v>1</v>
      </c>
      <c r="O52" s="36">
        <f t="shared" si="4"/>
        <v>0.05</v>
      </c>
      <c r="P52" s="40">
        <v>0</v>
      </c>
      <c r="Q52" s="36">
        <f t="shared" si="5"/>
        <v>0</v>
      </c>
      <c r="R52" s="40">
        <v>0</v>
      </c>
      <c r="S52" s="36">
        <f t="shared" si="6"/>
        <v>0</v>
      </c>
    </row>
    <row r="53" spans="1:19" x14ac:dyDescent="0.25">
      <c r="A53" s="33"/>
      <c r="B53" s="34"/>
      <c r="C53" s="35"/>
      <c r="D53" s="39" t="s">
        <v>51</v>
      </c>
      <c r="E53" s="40">
        <v>0</v>
      </c>
      <c r="F53" s="40">
        <v>0</v>
      </c>
      <c r="G53" s="36">
        <v>0</v>
      </c>
      <c r="H53" s="40">
        <v>0</v>
      </c>
      <c r="I53" s="36">
        <v>0</v>
      </c>
      <c r="J53" s="40">
        <v>0</v>
      </c>
      <c r="K53" s="36">
        <v>0</v>
      </c>
      <c r="L53" s="40">
        <v>0</v>
      </c>
      <c r="M53" s="36">
        <v>0</v>
      </c>
      <c r="N53" s="40">
        <v>0</v>
      </c>
      <c r="O53" s="36">
        <v>0</v>
      </c>
      <c r="P53" s="40">
        <v>0</v>
      </c>
      <c r="Q53" s="36">
        <v>0</v>
      </c>
      <c r="R53" s="40">
        <v>0</v>
      </c>
      <c r="S53" s="36">
        <v>0</v>
      </c>
    </row>
    <row r="54" spans="1:19" x14ac:dyDescent="0.25">
      <c r="A54" s="33"/>
      <c r="B54" s="34"/>
      <c r="C54" s="35"/>
      <c r="D54" s="39" t="s">
        <v>42</v>
      </c>
      <c r="E54" s="40">
        <v>19</v>
      </c>
      <c r="F54" s="40">
        <v>10</v>
      </c>
      <c r="G54" s="36">
        <f t="shared" si="7"/>
        <v>0.52631578947368418</v>
      </c>
      <c r="H54" s="40">
        <v>0</v>
      </c>
      <c r="I54" s="36">
        <f t="shared" si="8"/>
        <v>0</v>
      </c>
      <c r="J54" s="40">
        <v>8</v>
      </c>
      <c r="K54" s="36">
        <f t="shared" si="2"/>
        <v>0.42105263157894735</v>
      </c>
      <c r="L54" s="40">
        <v>0</v>
      </c>
      <c r="M54" s="36">
        <f t="shared" si="3"/>
        <v>0</v>
      </c>
      <c r="N54" s="40">
        <v>1</v>
      </c>
      <c r="O54" s="36">
        <f t="shared" si="4"/>
        <v>5.2631578947368418E-2</v>
      </c>
      <c r="P54" s="40">
        <v>0</v>
      </c>
      <c r="Q54" s="36">
        <f t="shared" si="5"/>
        <v>0</v>
      </c>
      <c r="R54" s="40">
        <v>0</v>
      </c>
      <c r="S54" s="36">
        <f t="shared" si="6"/>
        <v>0</v>
      </c>
    </row>
    <row r="55" spans="1:19" x14ac:dyDescent="0.25">
      <c r="A55" s="33"/>
      <c r="B55" s="34"/>
      <c r="C55" s="35"/>
      <c r="D55" s="39" t="s">
        <v>46</v>
      </c>
      <c r="E55" s="40">
        <v>1</v>
      </c>
      <c r="F55" s="40">
        <v>1</v>
      </c>
      <c r="G55" s="36">
        <f t="shared" si="7"/>
        <v>1</v>
      </c>
      <c r="H55" s="40">
        <v>0</v>
      </c>
      <c r="I55" s="36">
        <f t="shared" si="8"/>
        <v>0</v>
      </c>
      <c r="J55" s="40">
        <v>0</v>
      </c>
      <c r="K55" s="36">
        <f t="shared" si="2"/>
        <v>0</v>
      </c>
      <c r="L55" s="40">
        <v>0</v>
      </c>
      <c r="M55" s="36">
        <f t="shared" si="3"/>
        <v>0</v>
      </c>
      <c r="N55" s="40">
        <v>0</v>
      </c>
      <c r="O55" s="36">
        <f t="shared" si="4"/>
        <v>0</v>
      </c>
      <c r="P55" s="40">
        <v>0</v>
      </c>
      <c r="Q55" s="36">
        <f t="shared" si="5"/>
        <v>0</v>
      </c>
      <c r="R55" s="40">
        <v>0</v>
      </c>
      <c r="S55" s="36">
        <f t="shared" si="6"/>
        <v>0</v>
      </c>
    </row>
    <row r="56" spans="1:19" x14ac:dyDescent="0.25">
      <c r="A56" s="33"/>
      <c r="B56" s="34"/>
      <c r="C56" s="35" t="s">
        <v>31</v>
      </c>
      <c r="D56" s="39" t="s">
        <v>41</v>
      </c>
      <c r="E56" s="40">
        <f>E57+E58+E59</f>
        <v>74</v>
      </c>
      <c r="F56" s="40">
        <f>F57+F58+F59</f>
        <v>36</v>
      </c>
      <c r="G56" s="36">
        <f t="shared" si="7"/>
        <v>0.48648648648648651</v>
      </c>
      <c r="H56" s="40">
        <f>H57+H58+H59</f>
        <v>1</v>
      </c>
      <c r="I56" s="36">
        <f t="shared" si="8"/>
        <v>1.3513513513513514E-2</v>
      </c>
      <c r="J56" s="40">
        <v>33</v>
      </c>
      <c r="K56" s="36">
        <f t="shared" si="2"/>
        <v>0.44594594594594594</v>
      </c>
      <c r="L56" s="40">
        <v>2</v>
      </c>
      <c r="M56" s="36">
        <f t="shared" si="3"/>
        <v>2.7027027027027029E-2</v>
      </c>
      <c r="N56" s="40">
        <v>2</v>
      </c>
      <c r="O56" s="36">
        <f t="shared" si="4"/>
        <v>2.7027027027027029E-2</v>
      </c>
      <c r="P56" s="40">
        <v>0</v>
      </c>
      <c r="Q56" s="36">
        <f t="shared" si="5"/>
        <v>0</v>
      </c>
      <c r="R56" s="40">
        <v>0</v>
      </c>
      <c r="S56" s="36">
        <f t="shared" si="6"/>
        <v>0</v>
      </c>
    </row>
    <row r="57" spans="1:19" x14ac:dyDescent="0.25">
      <c r="A57" s="33"/>
      <c r="B57" s="34"/>
      <c r="C57" s="35"/>
      <c r="D57" s="39" t="s">
        <v>51</v>
      </c>
      <c r="E57" s="40">
        <v>20</v>
      </c>
      <c r="F57" s="40">
        <v>18</v>
      </c>
      <c r="G57" s="36">
        <f t="shared" si="7"/>
        <v>0.9</v>
      </c>
      <c r="H57" s="40">
        <v>0</v>
      </c>
      <c r="I57" s="36">
        <f t="shared" si="8"/>
        <v>0</v>
      </c>
      <c r="J57" s="40">
        <v>0</v>
      </c>
      <c r="K57" s="36">
        <f t="shared" si="2"/>
        <v>0</v>
      </c>
      <c r="L57" s="40">
        <v>2</v>
      </c>
      <c r="M57" s="36">
        <f t="shared" si="3"/>
        <v>0.1</v>
      </c>
      <c r="N57" s="40">
        <v>0</v>
      </c>
      <c r="O57" s="36">
        <f t="shared" si="4"/>
        <v>0</v>
      </c>
      <c r="P57" s="40">
        <v>0</v>
      </c>
      <c r="Q57" s="36">
        <f t="shared" si="5"/>
        <v>0</v>
      </c>
      <c r="R57" s="40">
        <v>0</v>
      </c>
      <c r="S57" s="36">
        <f t="shared" si="6"/>
        <v>0</v>
      </c>
    </row>
    <row r="58" spans="1:19" x14ac:dyDescent="0.25">
      <c r="A58" s="33"/>
      <c r="B58" s="34"/>
      <c r="C58" s="35"/>
      <c r="D58" s="39" t="s">
        <v>42</v>
      </c>
      <c r="E58" s="40">
        <v>53</v>
      </c>
      <c r="F58" s="40">
        <v>17</v>
      </c>
      <c r="G58" s="36">
        <f t="shared" si="7"/>
        <v>0.32075471698113206</v>
      </c>
      <c r="H58" s="40">
        <v>1</v>
      </c>
      <c r="I58" s="36">
        <f t="shared" si="8"/>
        <v>1.8867924528301886E-2</v>
      </c>
      <c r="J58" s="40">
        <v>33</v>
      </c>
      <c r="K58" s="36">
        <f t="shared" si="2"/>
        <v>0.62264150943396224</v>
      </c>
      <c r="L58" s="40">
        <v>0</v>
      </c>
      <c r="M58" s="36">
        <f t="shared" si="3"/>
        <v>0</v>
      </c>
      <c r="N58" s="40">
        <v>2</v>
      </c>
      <c r="O58" s="36">
        <f t="shared" si="4"/>
        <v>3.7735849056603772E-2</v>
      </c>
      <c r="P58" s="40">
        <v>0</v>
      </c>
      <c r="Q58" s="36">
        <f t="shared" si="5"/>
        <v>0</v>
      </c>
      <c r="R58" s="40">
        <v>0</v>
      </c>
      <c r="S58" s="36">
        <f t="shared" si="6"/>
        <v>0</v>
      </c>
    </row>
    <row r="59" spans="1:19" x14ac:dyDescent="0.25">
      <c r="A59" s="33"/>
      <c r="B59" s="34"/>
      <c r="C59" s="35"/>
      <c r="D59" s="39" t="s">
        <v>46</v>
      </c>
      <c r="E59" s="40">
        <v>1</v>
      </c>
      <c r="F59" s="40">
        <v>1</v>
      </c>
      <c r="G59" s="36">
        <f t="shared" si="7"/>
        <v>1</v>
      </c>
      <c r="H59" s="40">
        <v>0</v>
      </c>
      <c r="I59" s="36">
        <f t="shared" si="8"/>
        <v>0</v>
      </c>
      <c r="J59" s="40">
        <v>0</v>
      </c>
      <c r="K59" s="36">
        <f t="shared" si="2"/>
        <v>0</v>
      </c>
      <c r="L59" s="40">
        <v>0</v>
      </c>
      <c r="M59" s="36">
        <f t="shared" si="3"/>
        <v>0</v>
      </c>
      <c r="N59" s="40">
        <v>0</v>
      </c>
      <c r="O59" s="36">
        <f t="shared" si="4"/>
        <v>0</v>
      </c>
      <c r="P59" s="40">
        <v>0</v>
      </c>
      <c r="Q59" s="36">
        <f t="shared" si="5"/>
        <v>0</v>
      </c>
      <c r="R59" s="40">
        <v>0</v>
      </c>
      <c r="S59" s="36">
        <f t="shared" si="6"/>
        <v>0</v>
      </c>
    </row>
    <row r="60" spans="1:19" x14ac:dyDescent="0.25">
      <c r="A60" s="33">
        <v>6</v>
      </c>
      <c r="B60" s="34" t="s">
        <v>17</v>
      </c>
      <c r="C60" s="35" t="s">
        <v>19</v>
      </c>
      <c r="D60" s="39" t="s">
        <v>41</v>
      </c>
      <c r="E60" s="40">
        <f>E61+E62</f>
        <v>76</v>
      </c>
      <c r="F60" s="40">
        <f>F61+F62</f>
        <v>30</v>
      </c>
      <c r="G60" s="36">
        <f t="shared" si="7"/>
        <v>0.39473684210526316</v>
      </c>
      <c r="H60" s="40">
        <f>H61+H62</f>
        <v>1</v>
      </c>
      <c r="I60" s="36">
        <f t="shared" si="8"/>
        <v>1.3157894736842105E-2</v>
      </c>
      <c r="J60" s="40">
        <v>41</v>
      </c>
      <c r="K60" s="36">
        <f t="shared" si="2"/>
        <v>0.53947368421052633</v>
      </c>
      <c r="L60" s="40">
        <v>2</v>
      </c>
      <c r="M60" s="36">
        <f t="shared" si="3"/>
        <v>2.6315789473684209E-2</v>
      </c>
      <c r="N60" s="40">
        <v>0</v>
      </c>
      <c r="O60" s="36">
        <f t="shared" si="4"/>
        <v>0</v>
      </c>
      <c r="P60" s="40">
        <v>0</v>
      </c>
      <c r="Q60" s="36">
        <f t="shared" si="5"/>
        <v>0</v>
      </c>
      <c r="R60" s="40">
        <v>2</v>
      </c>
      <c r="S60" s="36">
        <f t="shared" si="6"/>
        <v>2.6315789473684209E-2</v>
      </c>
    </row>
    <row r="61" spans="1:19" x14ac:dyDescent="0.25">
      <c r="A61" s="33"/>
      <c r="B61" s="34"/>
      <c r="C61" s="35"/>
      <c r="D61" s="39" t="s">
        <v>43</v>
      </c>
      <c r="E61" s="40">
        <v>26</v>
      </c>
      <c r="F61" s="40">
        <v>24</v>
      </c>
      <c r="G61" s="36">
        <f t="shared" si="7"/>
        <v>0.92307692307692313</v>
      </c>
      <c r="H61" s="40">
        <v>0</v>
      </c>
      <c r="I61" s="36">
        <f t="shared" si="8"/>
        <v>0</v>
      </c>
      <c r="J61" s="40">
        <v>0</v>
      </c>
      <c r="K61" s="36">
        <f t="shared" si="2"/>
        <v>0</v>
      </c>
      <c r="L61" s="40">
        <v>2</v>
      </c>
      <c r="M61" s="36">
        <f t="shared" si="3"/>
        <v>7.6923076923076927E-2</v>
      </c>
      <c r="N61" s="40">
        <v>0</v>
      </c>
      <c r="O61" s="36">
        <f t="shared" si="4"/>
        <v>0</v>
      </c>
      <c r="P61" s="40">
        <v>0</v>
      </c>
      <c r="Q61" s="36">
        <f t="shared" si="5"/>
        <v>0</v>
      </c>
      <c r="R61" s="40">
        <v>0</v>
      </c>
      <c r="S61" s="36">
        <f t="shared" si="6"/>
        <v>0</v>
      </c>
    </row>
    <row r="62" spans="1:19" x14ac:dyDescent="0.25">
      <c r="A62" s="33"/>
      <c r="B62" s="34"/>
      <c r="C62" s="35"/>
      <c r="D62" s="39" t="s">
        <v>42</v>
      </c>
      <c r="E62" s="40">
        <v>50</v>
      </c>
      <c r="F62" s="40">
        <v>6</v>
      </c>
      <c r="G62" s="36">
        <f t="shared" si="7"/>
        <v>0.12</v>
      </c>
      <c r="H62" s="40">
        <v>1</v>
      </c>
      <c r="I62" s="36">
        <f t="shared" si="8"/>
        <v>0.02</v>
      </c>
      <c r="J62" s="40">
        <v>41</v>
      </c>
      <c r="K62" s="36">
        <f t="shared" si="2"/>
        <v>0.82</v>
      </c>
      <c r="L62" s="40">
        <v>0</v>
      </c>
      <c r="M62" s="36">
        <f t="shared" si="3"/>
        <v>0</v>
      </c>
      <c r="N62" s="40">
        <v>0</v>
      </c>
      <c r="O62" s="36">
        <f t="shared" si="4"/>
        <v>0</v>
      </c>
      <c r="P62" s="40">
        <v>0</v>
      </c>
      <c r="Q62" s="36">
        <f t="shared" si="5"/>
        <v>0</v>
      </c>
      <c r="R62" s="40">
        <v>2</v>
      </c>
      <c r="S62" s="36">
        <f t="shared" si="6"/>
        <v>0.04</v>
      </c>
    </row>
    <row r="63" spans="1:19" x14ac:dyDescent="0.25">
      <c r="A63" s="33"/>
      <c r="B63" s="34"/>
      <c r="C63" s="35" t="s">
        <v>58</v>
      </c>
      <c r="D63" s="39" t="s">
        <v>41</v>
      </c>
      <c r="E63" s="40">
        <f>E64+E65</f>
        <v>25</v>
      </c>
      <c r="F63" s="40">
        <f>F64+F65</f>
        <v>10</v>
      </c>
      <c r="G63" s="36">
        <f t="shared" si="7"/>
        <v>0.4</v>
      </c>
      <c r="H63" s="40">
        <f>H64+H65</f>
        <v>2</v>
      </c>
      <c r="I63" s="36">
        <f t="shared" si="8"/>
        <v>0.08</v>
      </c>
      <c r="J63" s="40">
        <v>12</v>
      </c>
      <c r="K63" s="36">
        <f t="shared" si="2"/>
        <v>0.48</v>
      </c>
      <c r="L63" s="40">
        <v>0</v>
      </c>
      <c r="M63" s="36">
        <f t="shared" si="3"/>
        <v>0</v>
      </c>
      <c r="N63" s="40">
        <v>0</v>
      </c>
      <c r="O63" s="36">
        <f t="shared" si="4"/>
        <v>0</v>
      </c>
      <c r="P63" s="40">
        <v>1</v>
      </c>
      <c r="Q63" s="36">
        <f t="shared" si="5"/>
        <v>0.04</v>
      </c>
      <c r="R63" s="40">
        <v>0</v>
      </c>
      <c r="S63" s="36">
        <f t="shared" si="6"/>
        <v>0</v>
      </c>
    </row>
    <row r="64" spans="1:19" x14ac:dyDescent="0.25">
      <c r="A64" s="33"/>
      <c r="B64" s="34"/>
      <c r="C64" s="35"/>
      <c r="D64" s="39" t="s">
        <v>43</v>
      </c>
      <c r="E64" s="40">
        <v>8</v>
      </c>
      <c r="F64" s="40">
        <v>7</v>
      </c>
      <c r="G64" s="36">
        <f t="shared" si="7"/>
        <v>0.875</v>
      </c>
      <c r="H64" s="40">
        <v>1</v>
      </c>
      <c r="I64" s="36">
        <f t="shared" si="8"/>
        <v>0.125</v>
      </c>
      <c r="J64" s="40">
        <v>0</v>
      </c>
      <c r="K64" s="36">
        <f t="shared" si="2"/>
        <v>0</v>
      </c>
      <c r="L64" s="40">
        <v>0</v>
      </c>
      <c r="M64" s="36">
        <f t="shared" si="3"/>
        <v>0</v>
      </c>
      <c r="N64" s="40">
        <v>0</v>
      </c>
      <c r="O64" s="36">
        <f t="shared" si="4"/>
        <v>0</v>
      </c>
      <c r="P64" s="40">
        <v>0</v>
      </c>
      <c r="Q64" s="36">
        <f t="shared" si="5"/>
        <v>0</v>
      </c>
      <c r="R64" s="40">
        <v>0</v>
      </c>
      <c r="S64" s="36">
        <f t="shared" si="6"/>
        <v>0</v>
      </c>
    </row>
    <row r="65" spans="1:19" x14ac:dyDescent="0.25">
      <c r="A65" s="33"/>
      <c r="B65" s="34"/>
      <c r="C65" s="35"/>
      <c r="D65" s="39" t="s">
        <v>42</v>
      </c>
      <c r="E65" s="40">
        <v>17</v>
      </c>
      <c r="F65" s="40">
        <v>3</v>
      </c>
      <c r="G65" s="36">
        <f t="shared" si="7"/>
        <v>0.17647058823529413</v>
      </c>
      <c r="H65" s="40">
        <v>1</v>
      </c>
      <c r="I65" s="36">
        <f t="shared" si="8"/>
        <v>5.8823529411764705E-2</v>
      </c>
      <c r="J65" s="40">
        <v>12</v>
      </c>
      <c r="K65" s="36">
        <f t="shared" si="2"/>
        <v>0.70588235294117652</v>
      </c>
      <c r="L65" s="40">
        <v>0</v>
      </c>
      <c r="M65" s="36">
        <f t="shared" si="3"/>
        <v>0</v>
      </c>
      <c r="N65" s="40">
        <v>0</v>
      </c>
      <c r="O65" s="36">
        <f t="shared" si="4"/>
        <v>0</v>
      </c>
      <c r="P65" s="40">
        <v>1</v>
      </c>
      <c r="Q65" s="36">
        <f t="shared" si="5"/>
        <v>5.8823529411764705E-2</v>
      </c>
      <c r="R65" s="40">
        <v>0</v>
      </c>
      <c r="S65" s="36">
        <f t="shared" si="6"/>
        <v>0</v>
      </c>
    </row>
    <row r="66" spans="1:19" x14ac:dyDescent="0.25">
      <c r="A66" s="33"/>
      <c r="B66" s="34"/>
      <c r="C66" s="35" t="s">
        <v>57</v>
      </c>
      <c r="D66" s="39" t="s">
        <v>41</v>
      </c>
      <c r="E66" s="40">
        <f>E67+E68+E69</f>
        <v>38</v>
      </c>
      <c r="F66" s="40">
        <f>F67+F68+F69</f>
        <v>36</v>
      </c>
      <c r="G66" s="36">
        <f t="shared" si="7"/>
        <v>0.94736842105263153</v>
      </c>
      <c r="H66" s="40">
        <f>H67+H68+H69</f>
        <v>0</v>
      </c>
      <c r="I66" s="36">
        <f t="shared" si="8"/>
        <v>0</v>
      </c>
      <c r="J66" s="40">
        <v>0</v>
      </c>
      <c r="K66" s="36">
        <f t="shared" si="2"/>
        <v>0</v>
      </c>
      <c r="L66" s="40">
        <v>0</v>
      </c>
      <c r="M66" s="36">
        <f t="shared" si="3"/>
        <v>0</v>
      </c>
      <c r="N66" s="40">
        <v>0</v>
      </c>
      <c r="O66" s="36">
        <f t="shared" si="4"/>
        <v>0</v>
      </c>
      <c r="P66" s="40">
        <v>1</v>
      </c>
      <c r="Q66" s="36">
        <f t="shared" si="5"/>
        <v>2.6315789473684209E-2</v>
      </c>
      <c r="R66" s="40">
        <v>1</v>
      </c>
      <c r="S66" s="36">
        <f t="shared" si="6"/>
        <v>2.6315789473684209E-2</v>
      </c>
    </row>
    <row r="67" spans="1:19" x14ac:dyDescent="0.25">
      <c r="A67" s="33"/>
      <c r="B67" s="34"/>
      <c r="C67" s="35"/>
      <c r="D67" s="39" t="s">
        <v>43</v>
      </c>
      <c r="E67" s="40">
        <v>0</v>
      </c>
      <c r="F67" s="40">
        <v>0</v>
      </c>
      <c r="G67" s="36">
        <v>0</v>
      </c>
      <c r="H67" s="40">
        <v>0</v>
      </c>
      <c r="I67" s="36">
        <v>0</v>
      </c>
      <c r="J67" s="40">
        <v>0</v>
      </c>
      <c r="K67" s="36">
        <v>0</v>
      </c>
      <c r="L67" s="40">
        <v>0</v>
      </c>
      <c r="M67" s="36">
        <v>0</v>
      </c>
      <c r="N67" s="40">
        <v>0</v>
      </c>
      <c r="O67" s="36">
        <v>0</v>
      </c>
      <c r="P67" s="40">
        <v>0</v>
      </c>
      <c r="Q67" s="36">
        <v>0</v>
      </c>
      <c r="R67" s="40">
        <v>0</v>
      </c>
      <c r="S67" s="36">
        <v>0</v>
      </c>
    </row>
    <row r="68" spans="1:19" x14ac:dyDescent="0.25">
      <c r="A68" s="33"/>
      <c r="B68" s="34"/>
      <c r="C68" s="35"/>
      <c r="D68" s="39" t="s">
        <v>46</v>
      </c>
      <c r="E68" s="40">
        <v>38</v>
      </c>
      <c r="F68" s="40">
        <v>36</v>
      </c>
      <c r="G68" s="36">
        <f t="shared" si="7"/>
        <v>0.94736842105263153</v>
      </c>
      <c r="H68" s="40">
        <v>0</v>
      </c>
      <c r="I68" s="36">
        <f t="shared" si="8"/>
        <v>0</v>
      </c>
      <c r="J68" s="40">
        <v>0</v>
      </c>
      <c r="K68" s="36">
        <f t="shared" si="2"/>
        <v>0</v>
      </c>
      <c r="L68" s="40">
        <v>0</v>
      </c>
      <c r="M68" s="36">
        <f t="shared" si="3"/>
        <v>0</v>
      </c>
      <c r="N68" s="40">
        <v>0</v>
      </c>
      <c r="O68" s="36">
        <f t="shared" si="4"/>
        <v>0</v>
      </c>
      <c r="P68" s="40">
        <v>1</v>
      </c>
      <c r="Q68" s="36">
        <f t="shared" si="5"/>
        <v>2.6315789473684209E-2</v>
      </c>
      <c r="R68" s="40">
        <v>1</v>
      </c>
      <c r="S68" s="36">
        <f t="shared" si="6"/>
        <v>2.6315789473684209E-2</v>
      </c>
    </row>
    <row r="69" spans="1:19" x14ac:dyDescent="0.25">
      <c r="A69" s="33"/>
      <c r="B69" s="34"/>
      <c r="C69" s="35"/>
      <c r="D69" s="39" t="s">
        <v>42</v>
      </c>
      <c r="E69" s="40">
        <v>0</v>
      </c>
      <c r="F69" s="40">
        <v>0</v>
      </c>
      <c r="G69" s="36">
        <v>0</v>
      </c>
      <c r="H69" s="40">
        <v>0</v>
      </c>
      <c r="I69" s="36">
        <v>0</v>
      </c>
      <c r="J69" s="40">
        <v>0</v>
      </c>
      <c r="K69" s="36">
        <v>0</v>
      </c>
      <c r="L69" s="40">
        <v>0</v>
      </c>
      <c r="M69" s="36">
        <v>0</v>
      </c>
      <c r="N69" s="40">
        <v>0</v>
      </c>
      <c r="O69" s="36">
        <v>0</v>
      </c>
      <c r="P69" s="40">
        <v>0</v>
      </c>
      <c r="Q69" s="36">
        <v>0</v>
      </c>
      <c r="R69" s="40">
        <v>0</v>
      </c>
      <c r="S69" s="36">
        <v>0</v>
      </c>
    </row>
    <row r="70" spans="1:19" x14ac:dyDescent="0.25">
      <c r="A70" s="33">
        <v>7</v>
      </c>
      <c r="B70" s="34" t="s">
        <v>9</v>
      </c>
      <c r="C70" s="35" t="s">
        <v>60</v>
      </c>
      <c r="D70" s="39" t="s">
        <v>41</v>
      </c>
      <c r="E70" s="40">
        <f>E71+E72</f>
        <v>20</v>
      </c>
      <c r="F70" s="40">
        <f>F71+F72</f>
        <v>9</v>
      </c>
      <c r="G70" s="36">
        <f t="shared" si="7"/>
        <v>0.45</v>
      </c>
      <c r="H70" s="40">
        <f>H71+H72</f>
        <v>1</v>
      </c>
      <c r="I70" s="36">
        <f t="shared" si="8"/>
        <v>0.05</v>
      </c>
      <c r="J70" s="40">
        <v>8</v>
      </c>
      <c r="K70" s="36">
        <f t="shared" si="2"/>
        <v>0.4</v>
      </c>
      <c r="L70" s="40">
        <v>2</v>
      </c>
      <c r="M70" s="36">
        <f t="shared" si="3"/>
        <v>0.1</v>
      </c>
      <c r="N70" s="40">
        <v>0</v>
      </c>
      <c r="O70" s="36">
        <f t="shared" si="4"/>
        <v>0</v>
      </c>
      <c r="P70" s="40">
        <v>0</v>
      </c>
      <c r="Q70" s="36">
        <f t="shared" si="5"/>
        <v>0</v>
      </c>
      <c r="R70" s="40">
        <v>0</v>
      </c>
      <c r="S70" s="36">
        <f t="shared" si="6"/>
        <v>0</v>
      </c>
    </row>
    <row r="71" spans="1:19" x14ac:dyDescent="0.25">
      <c r="A71" s="33"/>
      <c r="B71" s="34"/>
      <c r="C71" s="35"/>
      <c r="D71" s="39" t="s">
        <v>51</v>
      </c>
      <c r="E71" s="40">
        <v>5</v>
      </c>
      <c r="F71" s="40">
        <v>3</v>
      </c>
      <c r="G71" s="36">
        <f t="shared" ref="G71:G133" si="9">F71/E71</f>
        <v>0.6</v>
      </c>
      <c r="H71" s="40">
        <v>0</v>
      </c>
      <c r="I71" s="36">
        <f t="shared" ref="I71:I131" si="10">H71/E71</f>
        <v>0</v>
      </c>
      <c r="J71" s="40">
        <v>0</v>
      </c>
      <c r="K71" s="36">
        <f t="shared" ref="K71:K133" si="11">J71/E71</f>
        <v>0</v>
      </c>
      <c r="L71" s="40">
        <v>2</v>
      </c>
      <c r="M71" s="36">
        <f t="shared" ref="M71:M133" si="12">L71/E71</f>
        <v>0.4</v>
      </c>
      <c r="N71" s="40">
        <v>0</v>
      </c>
      <c r="O71" s="36">
        <f t="shared" ref="O71:O133" si="13">N71/E71</f>
        <v>0</v>
      </c>
      <c r="P71" s="40">
        <v>0</v>
      </c>
      <c r="Q71" s="36">
        <f t="shared" ref="Q71:Q133" si="14">P71/E71</f>
        <v>0</v>
      </c>
      <c r="R71" s="40">
        <v>0</v>
      </c>
      <c r="S71" s="36">
        <f t="shared" ref="S71:S133" si="15">R71/E71</f>
        <v>0</v>
      </c>
    </row>
    <row r="72" spans="1:19" x14ac:dyDescent="0.25">
      <c r="A72" s="33"/>
      <c r="B72" s="34"/>
      <c r="C72" s="35"/>
      <c r="D72" s="39" t="s">
        <v>42</v>
      </c>
      <c r="E72" s="40">
        <v>15</v>
      </c>
      <c r="F72" s="40">
        <v>6</v>
      </c>
      <c r="G72" s="36">
        <f t="shared" si="9"/>
        <v>0.4</v>
      </c>
      <c r="H72" s="40">
        <v>1</v>
      </c>
      <c r="I72" s="36">
        <f t="shared" si="10"/>
        <v>6.6666666666666666E-2</v>
      </c>
      <c r="J72" s="40">
        <v>8</v>
      </c>
      <c r="K72" s="36">
        <f t="shared" si="11"/>
        <v>0.53333333333333333</v>
      </c>
      <c r="L72" s="40">
        <v>0</v>
      </c>
      <c r="M72" s="36">
        <f t="shared" si="12"/>
        <v>0</v>
      </c>
      <c r="N72" s="40">
        <v>0</v>
      </c>
      <c r="O72" s="36">
        <f t="shared" si="13"/>
        <v>0</v>
      </c>
      <c r="P72" s="40">
        <v>0</v>
      </c>
      <c r="Q72" s="36">
        <f t="shared" si="14"/>
        <v>0</v>
      </c>
      <c r="R72" s="40">
        <v>0</v>
      </c>
      <c r="S72" s="36">
        <f t="shared" si="15"/>
        <v>0</v>
      </c>
    </row>
    <row r="73" spans="1:19" x14ac:dyDescent="0.25">
      <c r="A73" s="33"/>
      <c r="B73" s="34"/>
      <c r="C73" s="35" t="s">
        <v>10</v>
      </c>
      <c r="D73" s="39" t="s">
        <v>41</v>
      </c>
      <c r="E73" s="40">
        <f>E74+E75</f>
        <v>127</v>
      </c>
      <c r="F73" s="40">
        <f>F74+F75</f>
        <v>69</v>
      </c>
      <c r="G73" s="36">
        <f t="shared" si="9"/>
        <v>0.54330708661417326</v>
      </c>
      <c r="H73" s="40">
        <f>H74+H75</f>
        <v>1</v>
      </c>
      <c r="I73" s="36">
        <f t="shared" si="10"/>
        <v>7.874015748031496E-3</v>
      </c>
      <c r="J73" s="40">
        <v>49</v>
      </c>
      <c r="K73" s="36">
        <f t="shared" si="11"/>
        <v>0.38582677165354329</v>
      </c>
      <c r="L73" s="40">
        <v>6</v>
      </c>
      <c r="M73" s="36">
        <f t="shared" si="12"/>
        <v>4.7244094488188976E-2</v>
      </c>
      <c r="N73" s="40">
        <v>1</v>
      </c>
      <c r="O73" s="36">
        <f t="shared" si="13"/>
        <v>7.874015748031496E-3</v>
      </c>
      <c r="P73" s="40">
        <v>0</v>
      </c>
      <c r="Q73" s="36">
        <f t="shared" si="14"/>
        <v>0</v>
      </c>
      <c r="R73" s="40">
        <v>1</v>
      </c>
      <c r="S73" s="36">
        <f t="shared" si="15"/>
        <v>7.874015748031496E-3</v>
      </c>
    </row>
    <row r="74" spans="1:19" x14ac:dyDescent="0.25">
      <c r="A74" s="33"/>
      <c r="B74" s="34"/>
      <c r="C74" s="35"/>
      <c r="D74" s="39" t="s">
        <v>51</v>
      </c>
      <c r="E74" s="40">
        <v>33</v>
      </c>
      <c r="F74" s="40">
        <f>19+8</f>
        <v>27</v>
      </c>
      <c r="G74" s="36">
        <f t="shared" si="9"/>
        <v>0.81818181818181823</v>
      </c>
      <c r="H74" s="40">
        <v>0</v>
      </c>
      <c r="I74" s="36">
        <f t="shared" si="10"/>
        <v>0</v>
      </c>
      <c r="J74" s="40">
        <v>0</v>
      </c>
      <c r="K74" s="36">
        <f t="shared" si="11"/>
        <v>0</v>
      </c>
      <c r="L74" s="40">
        <v>6</v>
      </c>
      <c r="M74" s="36">
        <f t="shared" si="12"/>
        <v>0.18181818181818182</v>
      </c>
      <c r="N74" s="40">
        <v>0</v>
      </c>
      <c r="O74" s="36">
        <f t="shared" si="13"/>
        <v>0</v>
      </c>
      <c r="P74" s="40">
        <v>0</v>
      </c>
      <c r="Q74" s="36">
        <f t="shared" si="14"/>
        <v>0</v>
      </c>
      <c r="R74" s="40">
        <v>0</v>
      </c>
      <c r="S74" s="36">
        <f t="shared" si="15"/>
        <v>0</v>
      </c>
    </row>
    <row r="75" spans="1:19" x14ac:dyDescent="0.25">
      <c r="A75" s="33"/>
      <c r="B75" s="34"/>
      <c r="C75" s="35"/>
      <c r="D75" s="39" t="s">
        <v>42</v>
      </c>
      <c r="E75" s="40">
        <v>94</v>
      </c>
      <c r="F75" s="40">
        <f>37+5</f>
        <v>42</v>
      </c>
      <c r="G75" s="36">
        <f t="shared" si="9"/>
        <v>0.44680851063829785</v>
      </c>
      <c r="H75" s="40">
        <v>1</v>
      </c>
      <c r="I75" s="36">
        <f t="shared" si="10"/>
        <v>1.0638297872340425E-2</v>
      </c>
      <c r="J75" s="40">
        <v>49</v>
      </c>
      <c r="K75" s="36">
        <f t="shared" si="11"/>
        <v>0.52127659574468088</v>
      </c>
      <c r="L75" s="40">
        <v>0</v>
      </c>
      <c r="M75" s="36">
        <f t="shared" si="12"/>
        <v>0</v>
      </c>
      <c r="N75" s="40">
        <v>1</v>
      </c>
      <c r="O75" s="36">
        <f t="shared" si="13"/>
        <v>1.0638297872340425E-2</v>
      </c>
      <c r="P75" s="40">
        <v>0</v>
      </c>
      <c r="Q75" s="36">
        <f t="shared" si="14"/>
        <v>0</v>
      </c>
      <c r="R75" s="40">
        <v>1</v>
      </c>
      <c r="S75" s="36">
        <f t="shared" si="15"/>
        <v>1.0638297872340425E-2</v>
      </c>
    </row>
    <row r="76" spans="1:19" x14ac:dyDescent="0.25">
      <c r="A76" s="33">
        <v>8</v>
      </c>
      <c r="B76" s="34" t="s">
        <v>27</v>
      </c>
      <c r="C76" s="35" t="s">
        <v>26</v>
      </c>
      <c r="D76" s="39" t="s">
        <v>41</v>
      </c>
      <c r="E76" s="40">
        <f>E77+E78</f>
        <v>21</v>
      </c>
      <c r="F76" s="40">
        <f>F77+F78</f>
        <v>20</v>
      </c>
      <c r="G76" s="36">
        <f t="shared" si="9"/>
        <v>0.95238095238095233</v>
      </c>
      <c r="H76" s="40">
        <v>0</v>
      </c>
      <c r="I76" s="36">
        <f t="shared" si="10"/>
        <v>0</v>
      </c>
      <c r="J76" s="40">
        <v>0</v>
      </c>
      <c r="K76" s="36">
        <f t="shared" si="11"/>
        <v>0</v>
      </c>
      <c r="L76" s="40">
        <v>1</v>
      </c>
      <c r="M76" s="36">
        <f t="shared" si="12"/>
        <v>4.7619047619047616E-2</v>
      </c>
      <c r="N76" s="40">
        <v>0</v>
      </c>
      <c r="O76" s="36">
        <f t="shared" si="13"/>
        <v>0</v>
      </c>
      <c r="P76" s="40">
        <v>0</v>
      </c>
      <c r="Q76" s="36">
        <f t="shared" si="14"/>
        <v>0</v>
      </c>
      <c r="R76" s="40">
        <v>0</v>
      </c>
      <c r="S76" s="36">
        <f t="shared" si="15"/>
        <v>0</v>
      </c>
    </row>
    <row r="77" spans="1:19" x14ac:dyDescent="0.25">
      <c r="A77" s="33"/>
      <c r="B77" s="34"/>
      <c r="C77" s="35"/>
      <c r="D77" s="39" t="s">
        <v>51</v>
      </c>
      <c r="E77" s="40">
        <v>21</v>
      </c>
      <c r="F77" s="40">
        <v>20</v>
      </c>
      <c r="G77" s="36">
        <f t="shared" si="9"/>
        <v>0.95238095238095233</v>
      </c>
      <c r="H77" s="40">
        <v>0</v>
      </c>
      <c r="I77" s="36">
        <f t="shared" si="10"/>
        <v>0</v>
      </c>
      <c r="J77" s="40">
        <v>0</v>
      </c>
      <c r="K77" s="36">
        <f t="shared" si="11"/>
        <v>0</v>
      </c>
      <c r="L77" s="40">
        <v>1</v>
      </c>
      <c r="M77" s="36">
        <f t="shared" si="12"/>
        <v>4.7619047619047616E-2</v>
      </c>
      <c r="N77" s="40">
        <v>0</v>
      </c>
      <c r="O77" s="36">
        <f t="shared" si="13"/>
        <v>0</v>
      </c>
      <c r="P77" s="40">
        <v>0</v>
      </c>
      <c r="Q77" s="36">
        <f t="shared" si="14"/>
        <v>0</v>
      </c>
      <c r="R77" s="40">
        <v>0</v>
      </c>
      <c r="S77" s="36">
        <f t="shared" si="15"/>
        <v>0</v>
      </c>
    </row>
    <row r="78" spans="1:19" x14ac:dyDescent="0.25">
      <c r="A78" s="33"/>
      <c r="B78" s="34"/>
      <c r="C78" s="35"/>
      <c r="D78" s="39" t="s">
        <v>42</v>
      </c>
      <c r="E78" s="40">
        <v>0</v>
      </c>
      <c r="F78" s="40">
        <v>0</v>
      </c>
      <c r="G78" s="36">
        <v>0</v>
      </c>
      <c r="H78" s="40">
        <v>0</v>
      </c>
      <c r="I78" s="36">
        <v>0</v>
      </c>
      <c r="J78" s="40">
        <v>0</v>
      </c>
      <c r="K78" s="36">
        <v>0</v>
      </c>
      <c r="L78" s="40">
        <v>0</v>
      </c>
      <c r="M78" s="36">
        <v>0</v>
      </c>
      <c r="N78" s="40">
        <v>0</v>
      </c>
      <c r="O78" s="36">
        <v>0</v>
      </c>
      <c r="P78" s="40">
        <v>0</v>
      </c>
      <c r="Q78" s="36">
        <v>0</v>
      </c>
      <c r="R78" s="40">
        <v>0</v>
      </c>
      <c r="S78" s="36">
        <v>0</v>
      </c>
    </row>
    <row r="79" spans="1:19" x14ac:dyDescent="0.25">
      <c r="A79" s="33"/>
      <c r="B79" s="34"/>
      <c r="C79" s="35" t="s">
        <v>61</v>
      </c>
      <c r="D79" s="39" t="s">
        <v>41</v>
      </c>
      <c r="E79" s="40">
        <f>E80+E81</f>
        <v>74</v>
      </c>
      <c r="F79" s="40">
        <f>F80+F81</f>
        <v>42</v>
      </c>
      <c r="G79" s="36">
        <f t="shared" si="9"/>
        <v>0.56756756756756754</v>
      </c>
      <c r="H79" s="40">
        <f>H80+H81</f>
        <v>1</v>
      </c>
      <c r="I79" s="36">
        <f t="shared" si="10"/>
        <v>1.3513513513513514E-2</v>
      </c>
      <c r="J79" s="40">
        <v>22</v>
      </c>
      <c r="K79" s="36">
        <f t="shared" si="11"/>
        <v>0.29729729729729731</v>
      </c>
      <c r="L79" s="40">
        <v>0</v>
      </c>
      <c r="M79" s="36">
        <f t="shared" si="12"/>
        <v>0</v>
      </c>
      <c r="N79" s="40">
        <v>1</v>
      </c>
      <c r="O79" s="36">
        <f t="shared" si="13"/>
        <v>1.3513513513513514E-2</v>
      </c>
      <c r="P79" s="40">
        <v>8</v>
      </c>
      <c r="Q79" s="36">
        <f t="shared" si="14"/>
        <v>0.10810810810810811</v>
      </c>
      <c r="R79" s="40">
        <v>0</v>
      </c>
      <c r="S79" s="36">
        <f t="shared" si="15"/>
        <v>0</v>
      </c>
    </row>
    <row r="80" spans="1:19" x14ac:dyDescent="0.25">
      <c r="A80" s="33"/>
      <c r="B80" s="34"/>
      <c r="C80" s="35"/>
      <c r="D80" s="39" t="s">
        <v>51</v>
      </c>
      <c r="E80" s="40">
        <v>19</v>
      </c>
      <c r="F80" s="40">
        <v>17</v>
      </c>
      <c r="G80" s="36">
        <f t="shared" si="9"/>
        <v>0.89473684210526316</v>
      </c>
      <c r="H80" s="40">
        <v>0</v>
      </c>
      <c r="I80" s="36">
        <f t="shared" si="10"/>
        <v>0</v>
      </c>
      <c r="J80" s="40">
        <v>0</v>
      </c>
      <c r="K80" s="36">
        <f t="shared" si="11"/>
        <v>0</v>
      </c>
      <c r="L80" s="40">
        <v>0</v>
      </c>
      <c r="M80" s="36">
        <f t="shared" si="12"/>
        <v>0</v>
      </c>
      <c r="N80" s="40">
        <v>1</v>
      </c>
      <c r="O80" s="36">
        <f t="shared" si="13"/>
        <v>5.2631578947368418E-2</v>
      </c>
      <c r="P80" s="40">
        <v>1</v>
      </c>
      <c r="Q80" s="36">
        <f t="shared" si="14"/>
        <v>5.2631578947368418E-2</v>
      </c>
      <c r="R80" s="40">
        <v>0</v>
      </c>
      <c r="S80" s="36">
        <f t="shared" si="15"/>
        <v>0</v>
      </c>
    </row>
    <row r="81" spans="1:19" x14ac:dyDescent="0.25">
      <c r="A81" s="33"/>
      <c r="B81" s="34"/>
      <c r="C81" s="35"/>
      <c r="D81" s="39" t="s">
        <v>42</v>
      </c>
      <c r="E81" s="40">
        <v>55</v>
      </c>
      <c r="F81" s="40">
        <v>25</v>
      </c>
      <c r="G81" s="36">
        <f t="shared" si="9"/>
        <v>0.45454545454545453</v>
      </c>
      <c r="H81" s="40">
        <v>1</v>
      </c>
      <c r="I81" s="36">
        <f t="shared" si="10"/>
        <v>1.8181818181818181E-2</v>
      </c>
      <c r="J81" s="40">
        <v>22</v>
      </c>
      <c r="K81" s="36">
        <f t="shared" si="11"/>
        <v>0.4</v>
      </c>
      <c r="L81" s="40">
        <v>0</v>
      </c>
      <c r="M81" s="36">
        <f t="shared" si="12"/>
        <v>0</v>
      </c>
      <c r="N81" s="40">
        <v>0</v>
      </c>
      <c r="O81" s="36">
        <f t="shared" si="13"/>
        <v>0</v>
      </c>
      <c r="P81" s="40">
        <v>7</v>
      </c>
      <c r="Q81" s="36">
        <f t="shared" si="14"/>
        <v>0.12727272727272726</v>
      </c>
      <c r="R81" s="40">
        <v>0</v>
      </c>
      <c r="S81" s="36">
        <f t="shared" si="15"/>
        <v>0</v>
      </c>
    </row>
    <row r="82" spans="1:19" x14ac:dyDescent="0.25">
      <c r="A82" s="33"/>
      <c r="B82" s="34"/>
      <c r="C82" s="35" t="s">
        <v>28</v>
      </c>
      <c r="D82" s="39" t="s">
        <v>41</v>
      </c>
      <c r="E82" s="40">
        <f>E83+E84</f>
        <v>153</v>
      </c>
      <c r="F82" s="40">
        <f>F83+F84</f>
        <v>93</v>
      </c>
      <c r="G82" s="36">
        <f t="shared" si="9"/>
        <v>0.60784313725490191</v>
      </c>
      <c r="H82" s="40">
        <f>H83+H84</f>
        <v>0</v>
      </c>
      <c r="I82" s="36">
        <f t="shared" si="10"/>
        <v>0</v>
      </c>
      <c r="J82" s="40">
        <v>43</v>
      </c>
      <c r="K82" s="36">
        <f t="shared" si="11"/>
        <v>0.28104575163398693</v>
      </c>
      <c r="L82" s="40">
        <v>3</v>
      </c>
      <c r="M82" s="36">
        <f t="shared" si="12"/>
        <v>1.9607843137254902E-2</v>
      </c>
      <c r="N82" s="40">
        <v>2</v>
      </c>
      <c r="O82" s="36">
        <f t="shared" si="13"/>
        <v>1.3071895424836602E-2</v>
      </c>
      <c r="P82" s="40">
        <v>4</v>
      </c>
      <c r="Q82" s="36">
        <f t="shared" si="14"/>
        <v>2.6143790849673203E-2</v>
      </c>
      <c r="R82" s="40">
        <v>8</v>
      </c>
      <c r="S82" s="36">
        <f t="shared" si="15"/>
        <v>5.2287581699346407E-2</v>
      </c>
    </row>
    <row r="83" spans="1:19" x14ac:dyDescent="0.25">
      <c r="A83" s="33"/>
      <c r="B83" s="34"/>
      <c r="C83" s="35"/>
      <c r="D83" s="39" t="s">
        <v>51</v>
      </c>
      <c r="E83" s="40">
        <v>22</v>
      </c>
      <c r="F83" s="40">
        <v>15</v>
      </c>
      <c r="G83" s="36">
        <f t="shared" si="9"/>
        <v>0.68181818181818177</v>
      </c>
      <c r="H83" s="40">
        <v>0</v>
      </c>
      <c r="I83" s="36">
        <f t="shared" si="10"/>
        <v>0</v>
      </c>
      <c r="J83" s="40">
        <v>0</v>
      </c>
      <c r="K83" s="36">
        <f t="shared" si="11"/>
        <v>0</v>
      </c>
      <c r="L83" s="40">
        <v>3</v>
      </c>
      <c r="M83" s="36">
        <f t="shared" si="12"/>
        <v>0.13636363636363635</v>
      </c>
      <c r="N83" s="40">
        <v>0</v>
      </c>
      <c r="O83" s="36">
        <f t="shared" si="13"/>
        <v>0</v>
      </c>
      <c r="P83" s="40">
        <v>0</v>
      </c>
      <c r="Q83" s="36">
        <f t="shared" si="14"/>
        <v>0</v>
      </c>
      <c r="R83" s="40">
        <v>4</v>
      </c>
      <c r="S83" s="36">
        <f t="shared" si="15"/>
        <v>0.18181818181818182</v>
      </c>
    </row>
    <row r="84" spans="1:19" x14ac:dyDescent="0.25">
      <c r="A84" s="33"/>
      <c r="B84" s="34"/>
      <c r="C84" s="35"/>
      <c r="D84" s="39" t="s">
        <v>42</v>
      </c>
      <c r="E84" s="40">
        <v>131</v>
      </c>
      <c r="F84" s="40">
        <v>78</v>
      </c>
      <c r="G84" s="36">
        <f t="shared" si="9"/>
        <v>0.59541984732824427</v>
      </c>
      <c r="H84" s="40">
        <v>0</v>
      </c>
      <c r="I84" s="36">
        <f t="shared" si="10"/>
        <v>0</v>
      </c>
      <c r="J84" s="40">
        <v>43</v>
      </c>
      <c r="K84" s="36">
        <f t="shared" si="11"/>
        <v>0.3282442748091603</v>
      </c>
      <c r="L84" s="40">
        <v>0</v>
      </c>
      <c r="M84" s="36">
        <f t="shared" si="12"/>
        <v>0</v>
      </c>
      <c r="N84" s="40">
        <v>2</v>
      </c>
      <c r="O84" s="36">
        <f t="shared" si="13"/>
        <v>1.5267175572519083E-2</v>
      </c>
      <c r="P84" s="40">
        <v>4</v>
      </c>
      <c r="Q84" s="36">
        <f t="shared" si="14"/>
        <v>3.0534351145038167E-2</v>
      </c>
      <c r="R84" s="40">
        <v>4</v>
      </c>
      <c r="S84" s="36">
        <f t="shared" si="15"/>
        <v>3.0534351145038167E-2</v>
      </c>
    </row>
    <row r="85" spans="1:19" x14ac:dyDescent="0.25">
      <c r="A85" s="33"/>
      <c r="B85" s="34"/>
      <c r="C85" s="35" t="s">
        <v>23</v>
      </c>
      <c r="D85" s="39" t="s">
        <v>41</v>
      </c>
      <c r="E85" s="40">
        <f>E86+E87</f>
        <v>53</v>
      </c>
      <c r="F85" s="40">
        <f>F86+F87</f>
        <v>42</v>
      </c>
      <c r="G85" s="36">
        <f t="shared" si="9"/>
        <v>0.79245283018867929</v>
      </c>
      <c r="H85" s="40">
        <v>0</v>
      </c>
      <c r="I85" s="36">
        <f t="shared" si="10"/>
        <v>0</v>
      </c>
      <c r="J85" s="40">
        <v>9</v>
      </c>
      <c r="K85" s="36">
        <f t="shared" si="11"/>
        <v>0.16981132075471697</v>
      </c>
      <c r="L85" s="40">
        <v>0</v>
      </c>
      <c r="M85" s="36">
        <f t="shared" si="12"/>
        <v>0</v>
      </c>
      <c r="N85" s="40">
        <v>0</v>
      </c>
      <c r="O85" s="36">
        <f t="shared" si="13"/>
        <v>0</v>
      </c>
      <c r="P85" s="40">
        <v>0</v>
      </c>
      <c r="Q85" s="36">
        <f t="shared" si="14"/>
        <v>0</v>
      </c>
      <c r="R85" s="40">
        <v>2</v>
      </c>
      <c r="S85" s="36">
        <f t="shared" si="15"/>
        <v>3.7735849056603772E-2</v>
      </c>
    </row>
    <row r="86" spans="1:19" x14ac:dyDescent="0.25">
      <c r="A86" s="33"/>
      <c r="B86" s="34"/>
      <c r="C86" s="35"/>
      <c r="D86" s="39" t="s">
        <v>51</v>
      </c>
      <c r="E86" s="40">
        <v>14</v>
      </c>
      <c r="F86" s="40">
        <v>14</v>
      </c>
      <c r="G86" s="36">
        <f t="shared" si="9"/>
        <v>1</v>
      </c>
      <c r="H86" s="40">
        <v>0</v>
      </c>
      <c r="I86" s="36">
        <f t="shared" si="10"/>
        <v>0</v>
      </c>
      <c r="J86" s="40">
        <v>0</v>
      </c>
      <c r="K86" s="36">
        <f t="shared" si="11"/>
        <v>0</v>
      </c>
      <c r="L86" s="40">
        <v>0</v>
      </c>
      <c r="M86" s="36">
        <f t="shared" si="12"/>
        <v>0</v>
      </c>
      <c r="N86" s="40">
        <v>0</v>
      </c>
      <c r="O86" s="36">
        <f t="shared" si="13"/>
        <v>0</v>
      </c>
      <c r="P86" s="40">
        <v>0</v>
      </c>
      <c r="Q86" s="36">
        <f t="shared" si="14"/>
        <v>0</v>
      </c>
      <c r="R86" s="40">
        <v>0</v>
      </c>
      <c r="S86" s="36">
        <f t="shared" si="15"/>
        <v>0</v>
      </c>
    </row>
    <row r="87" spans="1:19" x14ac:dyDescent="0.25">
      <c r="A87" s="33"/>
      <c r="B87" s="34"/>
      <c r="C87" s="35"/>
      <c r="D87" s="39" t="s">
        <v>42</v>
      </c>
      <c r="E87" s="40">
        <v>39</v>
      </c>
      <c r="F87" s="40">
        <v>28</v>
      </c>
      <c r="G87" s="36">
        <f t="shared" si="9"/>
        <v>0.71794871794871795</v>
      </c>
      <c r="H87" s="40">
        <v>0</v>
      </c>
      <c r="I87" s="36">
        <f t="shared" si="10"/>
        <v>0</v>
      </c>
      <c r="J87" s="40">
        <v>9</v>
      </c>
      <c r="K87" s="36">
        <f t="shared" si="11"/>
        <v>0.23076923076923078</v>
      </c>
      <c r="L87" s="40">
        <v>0</v>
      </c>
      <c r="M87" s="36">
        <f t="shared" si="12"/>
        <v>0</v>
      </c>
      <c r="N87" s="40">
        <v>0</v>
      </c>
      <c r="O87" s="36">
        <f t="shared" si="13"/>
        <v>0</v>
      </c>
      <c r="P87" s="40">
        <v>0</v>
      </c>
      <c r="Q87" s="36">
        <f t="shared" si="14"/>
        <v>0</v>
      </c>
      <c r="R87" s="40">
        <v>2</v>
      </c>
      <c r="S87" s="36">
        <f t="shared" si="15"/>
        <v>5.128205128205128E-2</v>
      </c>
    </row>
    <row r="88" spans="1:19" x14ac:dyDescent="0.25">
      <c r="A88" s="33"/>
      <c r="B88" s="34"/>
      <c r="C88" s="35" t="s">
        <v>36</v>
      </c>
      <c r="D88" s="39" t="s">
        <v>41</v>
      </c>
      <c r="E88" s="40">
        <f>E89+E90</f>
        <v>6</v>
      </c>
      <c r="F88" s="40">
        <f>F89+F90</f>
        <v>5</v>
      </c>
      <c r="G88" s="36">
        <f t="shared" si="9"/>
        <v>0.83333333333333337</v>
      </c>
      <c r="H88" s="40">
        <v>0</v>
      </c>
      <c r="I88" s="36">
        <f t="shared" si="10"/>
        <v>0</v>
      </c>
      <c r="J88" s="40">
        <v>0</v>
      </c>
      <c r="K88" s="36">
        <f t="shared" si="11"/>
        <v>0</v>
      </c>
      <c r="L88" s="40">
        <v>1</v>
      </c>
      <c r="M88" s="36">
        <f t="shared" si="12"/>
        <v>0.16666666666666666</v>
      </c>
      <c r="N88" s="40">
        <v>0</v>
      </c>
      <c r="O88" s="36">
        <f t="shared" si="13"/>
        <v>0</v>
      </c>
      <c r="P88" s="40">
        <v>0</v>
      </c>
      <c r="Q88" s="36">
        <f t="shared" si="14"/>
        <v>0</v>
      </c>
      <c r="R88" s="40">
        <v>0</v>
      </c>
      <c r="S88" s="36">
        <f t="shared" si="15"/>
        <v>0</v>
      </c>
    </row>
    <row r="89" spans="1:19" x14ac:dyDescent="0.25">
      <c r="A89" s="33"/>
      <c r="B89" s="34"/>
      <c r="C89" s="35"/>
      <c r="D89" s="39" t="s">
        <v>51</v>
      </c>
      <c r="E89" s="40">
        <v>6</v>
      </c>
      <c r="F89" s="40">
        <v>5</v>
      </c>
      <c r="G89" s="36">
        <f t="shared" si="9"/>
        <v>0.83333333333333337</v>
      </c>
      <c r="H89" s="40">
        <v>0</v>
      </c>
      <c r="I89" s="36">
        <f t="shared" si="10"/>
        <v>0</v>
      </c>
      <c r="J89" s="40">
        <v>0</v>
      </c>
      <c r="K89" s="36">
        <f t="shared" si="11"/>
        <v>0</v>
      </c>
      <c r="L89" s="40">
        <v>1</v>
      </c>
      <c r="M89" s="36">
        <f t="shared" si="12"/>
        <v>0.16666666666666666</v>
      </c>
      <c r="N89" s="40">
        <v>0</v>
      </c>
      <c r="O89" s="36">
        <f t="shared" si="13"/>
        <v>0</v>
      </c>
      <c r="P89" s="40">
        <v>0</v>
      </c>
      <c r="Q89" s="36">
        <f t="shared" si="14"/>
        <v>0</v>
      </c>
      <c r="R89" s="40">
        <v>0</v>
      </c>
      <c r="S89" s="36">
        <f t="shared" si="15"/>
        <v>0</v>
      </c>
    </row>
    <row r="90" spans="1:19" x14ac:dyDescent="0.25">
      <c r="A90" s="33"/>
      <c r="B90" s="34"/>
      <c r="C90" s="35"/>
      <c r="D90" s="39" t="s">
        <v>42</v>
      </c>
      <c r="E90" s="40">
        <v>0</v>
      </c>
      <c r="F90" s="40">
        <v>0</v>
      </c>
      <c r="G90" s="36">
        <v>0</v>
      </c>
      <c r="H90" s="40">
        <v>0</v>
      </c>
      <c r="I90" s="36">
        <v>0</v>
      </c>
      <c r="J90" s="40">
        <v>0</v>
      </c>
      <c r="K90" s="36">
        <v>0</v>
      </c>
      <c r="L90" s="40">
        <v>0</v>
      </c>
      <c r="M90" s="36">
        <v>0</v>
      </c>
      <c r="N90" s="40">
        <v>0</v>
      </c>
      <c r="O90" s="36">
        <v>0</v>
      </c>
      <c r="P90" s="40">
        <v>0</v>
      </c>
      <c r="Q90" s="36">
        <v>0</v>
      </c>
      <c r="R90" s="40">
        <v>0</v>
      </c>
      <c r="S90" s="36">
        <v>0</v>
      </c>
    </row>
    <row r="91" spans="1:19" x14ac:dyDescent="0.25">
      <c r="A91" s="33"/>
      <c r="B91" s="34"/>
      <c r="C91" s="35" t="s">
        <v>29</v>
      </c>
      <c r="D91" s="39" t="s">
        <v>41</v>
      </c>
      <c r="E91" s="40">
        <f>E92+E93</f>
        <v>42</v>
      </c>
      <c r="F91" s="40">
        <f>F92+F93</f>
        <v>30</v>
      </c>
      <c r="G91" s="36">
        <f t="shared" si="9"/>
        <v>0.7142857142857143</v>
      </c>
      <c r="H91" s="40">
        <v>0</v>
      </c>
      <c r="I91" s="36">
        <f t="shared" si="10"/>
        <v>0</v>
      </c>
      <c r="J91" s="40">
        <v>5</v>
      </c>
      <c r="K91" s="36">
        <f t="shared" si="11"/>
        <v>0.11904761904761904</v>
      </c>
      <c r="L91" s="40">
        <v>0</v>
      </c>
      <c r="M91" s="36">
        <f t="shared" si="12"/>
        <v>0</v>
      </c>
      <c r="N91" s="40">
        <v>0</v>
      </c>
      <c r="O91" s="36">
        <f t="shared" si="13"/>
        <v>0</v>
      </c>
      <c r="P91" s="40">
        <v>3</v>
      </c>
      <c r="Q91" s="36">
        <f t="shared" si="14"/>
        <v>7.1428571428571425E-2</v>
      </c>
      <c r="R91" s="40">
        <v>4</v>
      </c>
      <c r="S91" s="36">
        <f t="shared" si="15"/>
        <v>9.5238095238095233E-2</v>
      </c>
    </row>
    <row r="92" spans="1:19" x14ac:dyDescent="0.25">
      <c r="A92" s="33"/>
      <c r="B92" s="34"/>
      <c r="C92" s="35"/>
      <c r="D92" s="39" t="s">
        <v>51</v>
      </c>
      <c r="E92" s="40">
        <v>8</v>
      </c>
      <c r="F92" s="40">
        <v>8</v>
      </c>
      <c r="G92" s="36">
        <f t="shared" si="9"/>
        <v>1</v>
      </c>
      <c r="H92" s="40">
        <v>0</v>
      </c>
      <c r="I92" s="36">
        <f t="shared" si="10"/>
        <v>0</v>
      </c>
      <c r="J92" s="40">
        <v>0</v>
      </c>
      <c r="K92" s="36">
        <f t="shared" si="11"/>
        <v>0</v>
      </c>
      <c r="L92" s="40">
        <v>0</v>
      </c>
      <c r="M92" s="36">
        <f t="shared" si="12"/>
        <v>0</v>
      </c>
      <c r="N92" s="40">
        <v>0</v>
      </c>
      <c r="O92" s="36">
        <f t="shared" si="13"/>
        <v>0</v>
      </c>
      <c r="P92" s="40">
        <v>0</v>
      </c>
      <c r="Q92" s="36">
        <f t="shared" si="14"/>
        <v>0</v>
      </c>
      <c r="R92" s="40">
        <v>0</v>
      </c>
      <c r="S92" s="36">
        <f t="shared" si="15"/>
        <v>0</v>
      </c>
    </row>
    <row r="93" spans="1:19" x14ac:dyDescent="0.25">
      <c r="A93" s="33"/>
      <c r="B93" s="34"/>
      <c r="C93" s="35"/>
      <c r="D93" s="39" t="s">
        <v>42</v>
      </c>
      <c r="E93" s="40">
        <v>34</v>
      </c>
      <c r="F93" s="40">
        <v>22</v>
      </c>
      <c r="G93" s="36">
        <f t="shared" si="9"/>
        <v>0.6470588235294118</v>
      </c>
      <c r="H93" s="40">
        <v>0</v>
      </c>
      <c r="I93" s="36">
        <f t="shared" si="10"/>
        <v>0</v>
      </c>
      <c r="J93" s="40">
        <v>5</v>
      </c>
      <c r="K93" s="36">
        <f t="shared" si="11"/>
        <v>0.14705882352941177</v>
      </c>
      <c r="L93" s="40">
        <v>0</v>
      </c>
      <c r="M93" s="36">
        <f t="shared" si="12"/>
        <v>0</v>
      </c>
      <c r="N93" s="40">
        <v>0</v>
      </c>
      <c r="O93" s="36">
        <f t="shared" si="13"/>
        <v>0</v>
      </c>
      <c r="P93" s="40">
        <v>3</v>
      </c>
      <c r="Q93" s="36">
        <f t="shared" si="14"/>
        <v>8.8235294117647065E-2</v>
      </c>
      <c r="R93" s="40">
        <v>4</v>
      </c>
      <c r="S93" s="36">
        <f t="shared" si="15"/>
        <v>0.11764705882352941</v>
      </c>
    </row>
    <row r="94" spans="1:19" x14ac:dyDescent="0.25">
      <c r="A94" s="33">
        <v>9</v>
      </c>
      <c r="B94" s="34" t="s">
        <v>11</v>
      </c>
      <c r="C94" s="35" t="s">
        <v>12</v>
      </c>
      <c r="D94" s="39" t="s">
        <v>41</v>
      </c>
      <c r="E94" s="40">
        <f>E95+E96+E97</f>
        <v>62</v>
      </c>
      <c r="F94" s="40">
        <f>F95+F96+F97</f>
        <v>26</v>
      </c>
      <c r="G94" s="36">
        <f t="shared" si="9"/>
        <v>0.41935483870967744</v>
      </c>
      <c r="H94" s="40">
        <v>0</v>
      </c>
      <c r="I94" s="36">
        <f t="shared" si="10"/>
        <v>0</v>
      </c>
      <c r="J94" s="40">
        <v>31</v>
      </c>
      <c r="K94" s="36">
        <f t="shared" si="11"/>
        <v>0.5</v>
      </c>
      <c r="L94" s="40">
        <v>5</v>
      </c>
      <c r="M94" s="36">
        <f t="shared" si="12"/>
        <v>8.0645161290322578E-2</v>
      </c>
      <c r="N94" s="40">
        <v>0</v>
      </c>
      <c r="O94" s="36">
        <f t="shared" si="13"/>
        <v>0</v>
      </c>
      <c r="P94" s="40">
        <v>0</v>
      </c>
      <c r="Q94" s="36">
        <f t="shared" si="14"/>
        <v>0</v>
      </c>
      <c r="R94" s="40">
        <v>0</v>
      </c>
      <c r="S94" s="36">
        <f t="shared" si="15"/>
        <v>0</v>
      </c>
    </row>
    <row r="95" spans="1:19" x14ac:dyDescent="0.25">
      <c r="A95" s="33"/>
      <c r="B95" s="34"/>
      <c r="C95" s="35"/>
      <c r="D95" s="39" t="s">
        <v>51</v>
      </c>
      <c r="E95" s="40">
        <v>26</v>
      </c>
      <c r="F95" s="40">
        <v>21</v>
      </c>
      <c r="G95" s="36">
        <f t="shared" si="9"/>
        <v>0.80769230769230771</v>
      </c>
      <c r="H95" s="40">
        <v>0</v>
      </c>
      <c r="I95" s="36">
        <f t="shared" si="10"/>
        <v>0</v>
      </c>
      <c r="J95" s="40">
        <v>0</v>
      </c>
      <c r="K95" s="36">
        <f t="shared" si="11"/>
        <v>0</v>
      </c>
      <c r="L95" s="40">
        <v>5</v>
      </c>
      <c r="M95" s="36">
        <f t="shared" si="12"/>
        <v>0.19230769230769232</v>
      </c>
      <c r="N95" s="40">
        <v>0</v>
      </c>
      <c r="O95" s="36">
        <f t="shared" si="13"/>
        <v>0</v>
      </c>
      <c r="P95" s="40">
        <v>0</v>
      </c>
      <c r="Q95" s="36">
        <f t="shared" si="14"/>
        <v>0</v>
      </c>
      <c r="R95" s="40">
        <v>0</v>
      </c>
      <c r="S95" s="36">
        <f t="shared" si="15"/>
        <v>0</v>
      </c>
    </row>
    <row r="96" spans="1:19" x14ac:dyDescent="0.25">
      <c r="A96" s="33"/>
      <c r="B96" s="34"/>
      <c r="C96" s="35"/>
      <c r="D96" s="39" t="s">
        <v>42</v>
      </c>
      <c r="E96" s="40">
        <v>36</v>
      </c>
      <c r="F96" s="40">
        <v>5</v>
      </c>
      <c r="G96" s="36">
        <f t="shared" si="9"/>
        <v>0.1388888888888889</v>
      </c>
      <c r="H96" s="40">
        <v>0</v>
      </c>
      <c r="I96" s="36">
        <f t="shared" si="10"/>
        <v>0</v>
      </c>
      <c r="J96" s="40">
        <v>31</v>
      </c>
      <c r="K96" s="36">
        <f t="shared" si="11"/>
        <v>0.86111111111111116</v>
      </c>
      <c r="L96" s="40">
        <v>0</v>
      </c>
      <c r="M96" s="36">
        <f t="shared" si="12"/>
        <v>0</v>
      </c>
      <c r="N96" s="40">
        <v>0</v>
      </c>
      <c r="O96" s="36">
        <f t="shared" si="13"/>
        <v>0</v>
      </c>
      <c r="P96" s="40">
        <v>0</v>
      </c>
      <c r="Q96" s="36">
        <f t="shared" si="14"/>
        <v>0</v>
      </c>
      <c r="R96" s="40">
        <v>0</v>
      </c>
      <c r="S96" s="36">
        <f t="shared" si="15"/>
        <v>0</v>
      </c>
    </row>
    <row r="97" spans="1:19" x14ac:dyDescent="0.25">
      <c r="A97" s="33"/>
      <c r="B97" s="34"/>
      <c r="C97" s="35"/>
      <c r="D97" s="39" t="s">
        <v>46</v>
      </c>
      <c r="E97" s="40">
        <v>0</v>
      </c>
      <c r="F97" s="40">
        <v>0</v>
      </c>
      <c r="G97" s="36">
        <v>0</v>
      </c>
      <c r="H97" s="40">
        <v>0</v>
      </c>
      <c r="I97" s="36">
        <v>0</v>
      </c>
      <c r="J97" s="40">
        <v>0</v>
      </c>
      <c r="K97" s="36">
        <v>0</v>
      </c>
      <c r="L97" s="40">
        <v>0</v>
      </c>
      <c r="M97" s="36">
        <v>0</v>
      </c>
      <c r="N97" s="40">
        <v>0</v>
      </c>
      <c r="O97" s="36">
        <v>0</v>
      </c>
      <c r="P97" s="40">
        <v>0</v>
      </c>
      <c r="Q97" s="36">
        <v>0</v>
      </c>
      <c r="R97" s="40">
        <v>0</v>
      </c>
      <c r="S97" s="36">
        <v>0</v>
      </c>
    </row>
    <row r="98" spans="1:19" x14ac:dyDescent="0.25">
      <c r="A98" s="33"/>
      <c r="B98" s="34"/>
      <c r="C98" s="35" t="s">
        <v>62</v>
      </c>
      <c r="D98" s="39" t="s">
        <v>41</v>
      </c>
      <c r="E98" s="40">
        <f>E99+E100+E101</f>
        <v>8</v>
      </c>
      <c r="F98" s="40">
        <f>F99+F100+F101</f>
        <v>2</v>
      </c>
      <c r="G98" s="36">
        <f t="shared" si="9"/>
        <v>0.25</v>
      </c>
      <c r="H98" s="40">
        <v>0</v>
      </c>
      <c r="I98" s="36">
        <f t="shared" si="10"/>
        <v>0</v>
      </c>
      <c r="J98" s="40">
        <v>6</v>
      </c>
      <c r="K98" s="36">
        <f t="shared" si="11"/>
        <v>0.75</v>
      </c>
      <c r="L98" s="40">
        <v>0</v>
      </c>
      <c r="M98" s="36">
        <f t="shared" si="12"/>
        <v>0</v>
      </c>
      <c r="N98" s="40">
        <v>0</v>
      </c>
      <c r="O98" s="36">
        <f t="shared" si="13"/>
        <v>0</v>
      </c>
      <c r="P98" s="40">
        <v>0</v>
      </c>
      <c r="Q98" s="36">
        <f t="shared" si="14"/>
        <v>0</v>
      </c>
      <c r="R98" s="40">
        <v>0</v>
      </c>
      <c r="S98" s="36">
        <f t="shared" si="15"/>
        <v>0</v>
      </c>
    </row>
    <row r="99" spans="1:19" x14ac:dyDescent="0.25">
      <c r="A99" s="33"/>
      <c r="B99" s="34"/>
      <c r="C99" s="35"/>
      <c r="D99" s="39" t="s">
        <v>51</v>
      </c>
      <c r="E99" s="40">
        <v>0</v>
      </c>
      <c r="F99" s="40">
        <v>0</v>
      </c>
      <c r="G99" s="36">
        <v>0</v>
      </c>
      <c r="H99" s="40">
        <v>0</v>
      </c>
      <c r="I99" s="36">
        <v>0</v>
      </c>
      <c r="J99" s="40">
        <v>0</v>
      </c>
      <c r="K99" s="36">
        <v>0</v>
      </c>
      <c r="L99" s="40">
        <v>0</v>
      </c>
      <c r="M99" s="36">
        <v>0</v>
      </c>
      <c r="N99" s="40">
        <v>0</v>
      </c>
      <c r="O99" s="36">
        <v>0</v>
      </c>
      <c r="P99" s="40">
        <v>0</v>
      </c>
      <c r="Q99" s="36">
        <v>0</v>
      </c>
      <c r="R99" s="40">
        <v>0</v>
      </c>
      <c r="S99" s="36">
        <v>0</v>
      </c>
    </row>
    <row r="100" spans="1:19" x14ac:dyDescent="0.25">
      <c r="A100" s="33"/>
      <c r="B100" s="34"/>
      <c r="C100" s="35"/>
      <c r="D100" s="39" t="s">
        <v>42</v>
      </c>
      <c r="E100" s="40">
        <v>8</v>
      </c>
      <c r="F100" s="40">
        <v>2</v>
      </c>
      <c r="G100" s="36">
        <f t="shared" si="9"/>
        <v>0.25</v>
      </c>
      <c r="H100" s="40">
        <v>0</v>
      </c>
      <c r="I100" s="36">
        <f t="shared" si="10"/>
        <v>0</v>
      </c>
      <c r="J100" s="40">
        <v>6</v>
      </c>
      <c r="K100" s="36">
        <f t="shared" si="11"/>
        <v>0.75</v>
      </c>
      <c r="L100" s="40">
        <v>0</v>
      </c>
      <c r="M100" s="36">
        <f t="shared" si="12"/>
        <v>0</v>
      </c>
      <c r="N100" s="40">
        <v>0</v>
      </c>
      <c r="O100" s="36">
        <f t="shared" si="13"/>
        <v>0</v>
      </c>
      <c r="P100" s="40">
        <v>0</v>
      </c>
      <c r="Q100" s="36">
        <f t="shared" si="14"/>
        <v>0</v>
      </c>
      <c r="R100" s="40">
        <v>0</v>
      </c>
      <c r="S100" s="36">
        <f t="shared" si="15"/>
        <v>0</v>
      </c>
    </row>
    <row r="101" spans="1:19" x14ac:dyDescent="0.25">
      <c r="A101" s="33"/>
      <c r="B101" s="34"/>
      <c r="C101" s="35"/>
      <c r="D101" s="39" t="s">
        <v>46</v>
      </c>
      <c r="E101" s="40">
        <v>0</v>
      </c>
      <c r="F101" s="40">
        <v>0</v>
      </c>
      <c r="G101" s="36">
        <v>0</v>
      </c>
      <c r="H101" s="40">
        <v>0</v>
      </c>
      <c r="I101" s="36">
        <v>0</v>
      </c>
      <c r="J101" s="40">
        <v>0</v>
      </c>
      <c r="K101" s="36">
        <v>0</v>
      </c>
      <c r="L101" s="40">
        <v>0</v>
      </c>
      <c r="M101" s="36">
        <v>0</v>
      </c>
      <c r="N101" s="40">
        <v>0</v>
      </c>
      <c r="O101" s="36">
        <v>0</v>
      </c>
      <c r="P101" s="40">
        <v>0</v>
      </c>
      <c r="Q101" s="36">
        <v>0</v>
      </c>
      <c r="R101" s="40">
        <v>0</v>
      </c>
      <c r="S101" s="36">
        <v>0</v>
      </c>
    </row>
    <row r="102" spans="1:19" x14ac:dyDescent="0.25">
      <c r="A102" s="33"/>
      <c r="B102" s="34"/>
      <c r="C102" s="35" t="s">
        <v>63</v>
      </c>
      <c r="D102" s="39" t="s">
        <v>41</v>
      </c>
      <c r="E102" s="40">
        <f>E103+E104+E105</f>
        <v>19</v>
      </c>
      <c r="F102" s="40">
        <f>F103+F104+F105</f>
        <v>13</v>
      </c>
      <c r="G102" s="36">
        <f t="shared" si="9"/>
        <v>0.68421052631578949</v>
      </c>
      <c r="H102" s="40">
        <v>0</v>
      </c>
      <c r="I102" s="36">
        <f t="shared" si="10"/>
        <v>0</v>
      </c>
      <c r="J102" s="40">
        <v>0</v>
      </c>
      <c r="K102" s="36">
        <f t="shared" si="11"/>
        <v>0</v>
      </c>
      <c r="L102" s="40">
        <v>6</v>
      </c>
      <c r="M102" s="36">
        <f t="shared" si="12"/>
        <v>0.31578947368421051</v>
      </c>
      <c r="N102" s="40">
        <v>0</v>
      </c>
      <c r="O102" s="36">
        <f t="shared" si="13"/>
        <v>0</v>
      </c>
      <c r="P102" s="40">
        <v>0</v>
      </c>
      <c r="Q102" s="36">
        <f t="shared" si="14"/>
        <v>0</v>
      </c>
      <c r="R102" s="40">
        <v>0</v>
      </c>
      <c r="S102" s="36">
        <f t="shared" si="15"/>
        <v>0</v>
      </c>
    </row>
    <row r="103" spans="1:19" x14ac:dyDescent="0.25">
      <c r="A103" s="33"/>
      <c r="B103" s="34"/>
      <c r="C103" s="35"/>
      <c r="D103" s="39" t="s">
        <v>51</v>
      </c>
      <c r="E103" s="40">
        <v>0</v>
      </c>
      <c r="F103" s="40">
        <v>0</v>
      </c>
      <c r="G103" s="36">
        <v>0</v>
      </c>
      <c r="H103" s="40">
        <v>0</v>
      </c>
      <c r="I103" s="36">
        <v>0</v>
      </c>
      <c r="J103" s="40">
        <v>0</v>
      </c>
      <c r="K103" s="36">
        <v>0</v>
      </c>
      <c r="L103" s="40">
        <v>0</v>
      </c>
      <c r="M103" s="36">
        <v>0</v>
      </c>
      <c r="N103" s="40">
        <v>0</v>
      </c>
      <c r="O103" s="36">
        <v>0</v>
      </c>
      <c r="P103" s="40">
        <v>0</v>
      </c>
      <c r="Q103" s="36">
        <v>0</v>
      </c>
      <c r="R103" s="40">
        <v>0</v>
      </c>
      <c r="S103" s="36">
        <v>0</v>
      </c>
    </row>
    <row r="104" spans="1:19" x14ac:dyDescent="0.25">
      <c r="A104" s="33"/>
      <c r="B104" s="34"/>
      <c r="C104" s="35"/>
      <c r="D104" s="39" t="s">
        <v>42</v>
      </c>
      <c r="E104" s="40">
        <v>0</v>
      </c>
      <c r="F104" s="40">
        <v>0</v>
      </c>
      <c r="G104" s="36">
        <v>0</v>
      </c>
      <c r="H104" s="40">
        <v>0</v>
      </c>
      <c r="I104" s="36">
        <v>0</v>
      </c>
      <c r="J104" s="40">
        <v>0</v>
      </c>
      <c r="K104" s="36">
        <v>0</v>
      </c>
      <c r="L104" s="40">
        <v>0</v>
      </c>
      <c r="M104" s="36">
        <v>0</v>
      </c>
      <c r="N104" s="40">
        <v>0</v>
      </c>
      <c r="O104" s="36">
        <v>0</v>
      </c>
      <c r="P104" s="40">
        <v>0</v>
      </c>
      <c r="Q104" s="36">
        <v>0</v>
      </c>
      <c r="R104" s="40">
        <v>0</v>
      </c>
      <c r="S104" s="36">
        <v>0</v>
      </c>
    </row>
    <row r="105" spans="1:19" x14ac:dyDescent="0.25">
      <c r="A105" s="33"/>
      <c r="B105" s="34"/>
      <c r="C105" s="35"/>
      <c r="D105" s="39" t="s">
        <v>46</v>
      </c>
      <c r="E105" s="40">
        <v>19</v>
      </c>
      <c r="F105" s="40">
        <v>13</v>
      </c>
      <c r="G105" s="36">
        <f t="shared" si="9"/>
        <v>0.68421052631578949</v>
      </c>
      <c r="H105" s="40">
        <v>0</v>
      </c>
      <c r="I105" s="36">
        <f t="shared" si="10"/>
        <v>0</v>
      </c>
      <c r="J105" s="40">
        <v>0</v>
      </c>
      <c r="K105" s="36">
        <f t="shared" si="11"/>
        <v>0</v>
      </c>
      <c r="L105" s="40">
        <v>6</v>
      </c>
      <c r="M105" s="36">
        <f t="shared" si="12"/>
        <v>0.31578947368421051</v>
      </c>
      <c r="N105" s="40">
        <v>0</v>
      </c>
      <c r="O105" s="36">
        <f t="shared" si="13"/>
        <v>0</v>
      </c>
      <c r="P105" s="40">
        <v>0</v>
      </c>
      <c r="Q105" s="36">
        <f t="shared" si="14"/>
        <v>0</v>
      </c>
      <c r="R105" s="40">
        <v>0</v>
      </c>
      <c r="S105" s="36">
        <f t="shared" si="15"/>
        <v>0</v>
      </c>
    </row>
    <row r="106" spans="1:19" x14ac:dyDescent="0.25">
      <c r="A106" s="33">
        <v>10</v>
      </c>
      <c r="B106" s="34" t="s">
        <v>21</v>
      </c>
      <c r="C106" s="35" t="s">
        <v>20</v>
      </c>
      <c r="D106" s="39" t="s">
        <v>41</v>
      </c>
      <c r="E106" s="40">
        <f>E107+E108</f>
        <v>24</v>
      </c>
      <c r="F106" s="40">
        <f>F107+F108</f>
        <v>13</v>
      </c>
      <c r="G106" s="36">
        <f t="shared" si="9"/>
        <v>0.54166666666666663</v>
      </c>
      <c r="H106" s="40">
        <v>0</v>
      </c>
      <c r="I106" s="36">
        <f t="shared" si="10"/>
        <v>0</v>
      </c>
      <c r="J106" s="40">
        <v>8</v>
      </c>
      <c r="K106" s="36">
        <f t="shared" si="11"/>
        <v>0.33333333333333331</v>
      </c>
      <c r="L106" s="40">
        <v>3</v>
      </c>
      <c r="M106" s="36">
        <f t="shared" si="12"/>
        <v>0.125</v>
      </c>
      <c r="N106" s="40">
        <v>0</v>
      </c>
      <c r="O106" s="36">
        <f t="shared" si="13"/>
        <v>0</v>
      </c>
      <c r="P106" s="40">
        <v>0</v>
      </c>
      <c r="Q106" s="36">
        <f t="shared" si="14"/>
        <v>0</v>
      </c>
      <c r="R106" s="40">
        <v>0</v>
      </c>
      <c r="S106" s="36">
        <f t="shared" si="15"/>
        <v>0</v>
      </c>
    </row>
    <row r="107" spans="1:19" x14ac:dyDescent="0.25">
      <c r="A107" s="33"/>
      <c r="B107" s="34"/>
      <c r="C107" s="35"/>
      <c r="D107" s="39" t="s">
        <v>51</v>
      </c>
      <c r="E107" s="40">
        <v>10</v>
      </c>
      <c r="F107" s="40">
        <v>7</v>
      </c>
      <c r="G107" s="36">
        <f t="shared" si="9"/>
        <v>0.7</v>
      </c>
      <c r="H107" s="40">
        <v>0</v>
      </c>
      <c r="I107" s="36">
        <f t="shared" si="10"/>
        <v>0</v>
      </c>
      <c r="J107" s="40">
        <v>0</v>
      </c>
      <c r="K107" s="36">
        <f t="shared" si="11"/>
        <v>0</v>
      </c>
      <c r="L107" s="40">
        <v>3</v>
      </c>
      <c r="M107" s="36">
        <f t="shared" si="12"/>
        <v>0.3</v>
      </c>
      <c r="N107" s="40">
        <v>0</v>
      </c>
      <c r="O107" s="36">
        <f t="shared" si="13"/>
        <v>0</v>
      </c>
      <c r="P107" s="40">
        <v>0</v>
      </c>
      <c r="Q107" s="36">
        <f t="shared" si="14"/>
        <v>0</v>
      </c>
      <c r="R107" s="40">
        <v>0</v>
      </c>
      <c r="S107" s="36">
        <f t="shared" si="15"/>
        <v>0</v>
      </c>
    </row>
    <row r="108" spans="1:19" x14ac:dyDescent="0.25">
      <c r="A108" s="33"/>
      <c r="B108" s="34"/>
      <c r="C108" s="35"/>
      <c r="D108" s="39" t="s">
        <v>42</v>
      </c>
      <c r="E108" s="40">
        <v>14</v>
      </c>
      <c r="F108" s="40">
        <v>6</v>
      </c>
      <c r="G108" s="36">
        <f t="shared" si="9"/>
        <v>0.42857142857142855</v>
      </c>
      <c r="H108" s="40">
        <v>0</v>
      </c>
      <c r="I108" s="36">
        <f t="shared" si="10"/>
        <v>0</v>
      </c>
      <c r="J108" s="40">
        <v>8</v>
      </c>
      <c r="K108" s="36">
        <f t="shared" si="11"/>
        <v>0.5714285714285714</v>
      </c>
      <c r="L108" s="40">
        <v>0</v>
      </c>
      <c r="M108" s="36">
        <f t="shared" si="12"/>
        <v>0</v>
      </c>
      <c r="N108" s="40">
        <v>0</v>
      </c>
      <c r="O108" s="36">
        <f t="shared" si="13"/>
        <v>0</v>
      </c>
      <c r="P108" s="40">
        <v>0</v>
      </c>
      <c r="Q108" s="36">
        <f t="shared" si="14"/>
        <v>0</v>
      </c>
      <c r="R108" s="40">
        <v>0</v>
      </c>
      <c r="S108" s="36">
        <f t="shared" si="15"/>
        <v>0</v>
      </c>
    </row>
    <row r="109" spans="1:19" x14ac:dyDescent="0.25">
      <c r="A109" s="33"/>
      <c r="B109" s="34"/>
      <c r="C109" s="35" t="s">
        <v>65</v>
      </c>
      <c r="D109" s="39" t="s">
        <v>41</v>
      </c>
      <c r="E109" s="40">
        <f>E110+E111</f>
        <v>24</v>
      </c>
      <c r="F109" s="40">
        <f>F110+F111</f>
        <v>13</v>
      </c>
      <c r="G109" s="36">
        <f t="shared" si="9"/>
        <v>0.54166666666666663</v>
      </c>
      <c r="H109" s="40">
        <v>0</v>
      </c>
      <c r="I109" s="36">
        <f t="shared" si="10"/>
        <v>0</v>
      </c>
      <c r="J109" s="40">
        <v>9</v>
      </c>
      <c r="K109" s="36">
        <f t="shared" si="11"/>
        <v>0.375</v>
      </c>
      <c r="L109" s="40">
        <v>2</v>
      </c>
      <c r="M109" s="36">
        <f t="shared" si="12"/>
        <v>8.3333333333333329E-2</v>
      </c>
      <c r="N109" s="40">
        <v>0</v>
      </c>
      <c r="O109" s="36">
        <f t="shared" si="13"/>
        <v>0</v>
      </c>
      <c r="P109" s="40">
        <v>0</v>
      </c>
      <c r="Q109" s="36">
        <f t="shared" si="14"/>
        <v>0</v>
      </c>
      <c r="R109" s="40">
        <v>0</v>
      </c>
      <c r="S109" s="36">
        <f t="shared" si="15"/>
        <v>0</v>
      </c>
    </row>
    <row r="110" spans="1:19" x14ac:dyDescent="0.25">
      <c r="A110" s="33"/>
      <c r="B110" s="34"/>
      <c r="C110" s="35"/>
      <c r="D110" s="39" t="s">
        <v>51</v>
      </c>
      <c r="E110" s="40">
        <v>14</v>
      </c>
      <c r="F110" s="40">
        <v>12</v>
      </c>
      <c r="G110" s="36">
        <f t="shared" si="9"/>
        <v>0.8571428571428571</v>
      </c>
      <c r="H110" s="40">
        <v>0</v>
      </c>
      <c r="I110" s="36">
        <f t="shared" si="10"/>
        <v>0</v>
      </c>
      <c r="J110" s="40">
        <v>0</v>
      </c>
      <c r="K110" s="36">
        <f t="shared" si="11"/>
        <v>0</v>
      </c>
      <c r="L110" s="40">
        <v>2</v>
      </c>
      <c r="M110" s="36">
        <f t="shared" si="12"/>
        <v>0.14285714285714285</v>
      </c>
      <c r="N110" s="40">
        <v>0</v>
      </c>
      <c r="O110" s="36">
        <f t="shared" si="13"/>
        <v>0</v>
      </c>
      <c r="P110" s="40">
        <v>0</v>
      </c>
      <c r="Q110" s="36">
        <f t="shared" si="14"/>
        <v>0</v>
      </c>
      <c r="R110" s="40">
        <v>0</v>
      </c>
      <c r="S110" s="36">
        <f t="shared" si="15"/>
        <v>0</v>
      </c>
    </row>
    <row r="111" spans="1:19" x14ac:dyDescent="0.25">
      <c r="A111" s="33"/>
      <c r="B111" s="34"/>
      <c r="C111" s="35"/>
      <c r="D111" s="39" t="s">
        <v>42</v>
      </c>
      <c r="E111" s="40">
        <v>10</v>
      </c>
      <c r="F111" s="40">
        <v>1</v>
      </c>
      <c r="G111" s="36">
        <f t="shared" si="9"/>
        <v>0.1</v>
      </c>
      <c r="H111" s="40">
        <v>0</v>
      </c>
      <c r="I111" s="36">
        <f t="shared" si="10"/>
        <v>0</v>
      </c>
      <c r="J111" s="40">
        <v>9</v>
      </c>
      <c r="K111" s="36">
        <f t="shared" si="11"/>
        <v>0.9</v>
      </c>
      <c r="L111" s="40">
        <v>0</v>
      </c>
      <c r="M111" s="36">
        <f t="shared" si="12"/>
        <v>0</v>
      </c>
      <c r="N111" s="40">
        <v>0</v>
      </c>
      <c r="O111" s="36">
        <f t="shared" si="13"/>
        <v>0</v>
      </c>
      <c r="P111" s="40">
        <v>0</v>
      </c>
      <c r="Q111" s="36">
        <f t="shared" si="14"/>
        <v>0</v>
      </c>
      <c r="R111" s="40">
        <v>0</v>
      </c>
      <c r="S111" s="36">
        <f t="shared" si="15"/>
        <v>0</v>
      </c>
    </row>
    <row r="112" spans="1:19" x14ac:dyDescent="0.25">
      <c r="A112" s="33"/>
      <c r="B112" s="34"/>
      <c r="C112" s="35" t="s">
        <v>64</v>
      </c>
      <c r="D112" s="39" t="s">
        <v>41</v>
      </c>
      <c r="E112" s="40">
        <f>E113+E114</f>
        <v>9</v>
      </c>
      <c r="F112" s="40">
        <f>F113+F114</f>
        <v>2</v>
      </c>
      <c r="G112" s="36">
        <f t="shared" si="9"/>
        <v>0.22222222222222221</v>
      </c>
      <c r="H112" s="40">
        <v>0</v>
      </c>
      <c r="I112" s="36">
        <f t="shared" si="10"/>
        <v>0</v>
      </c>
      <c r="J112" s="40">
        <v>7</v>
      </c>
      <c r="K112" s="36">
        <f t="shared" si="11"/>
        <v>0.77777777777777779</v>
      </c>
      <c r="L112" s="40">
        <v>0</v>
      </c>
      <c r="M112" s="36">
        <f t="shared" si="12"/>
        <v>0</v>
      </c>
      <c r="N112" s="40">
        <v>0</v>
      </c>
      <c r="O112" s="36">
        <f t="shared" si="13"/>
        <v>0</v>
      </c>
      <c r="P112" s="40">
        <v>0</v>
      </c>
      <c r="Q112" s="36">
        <f t="shared" si="14"/>
        <v>0</v>
      </c>
      <c r="R112" s="40">
        <v>0</v>
      </c>
      <c r="S112" s="36">
        <f t="shared" si="15"/>
        <v>0</v>
      </c>
    </row>
    <row r="113" spans="1:19" x14ac:dyDescent="0.25">
      <c r="A113" s="33"/>
      <c r="B113" s="34"/>
      <c r="C113" s="35"/>
      <c r="D113" s="39" t="s">
        <v>51</v>
      </c>
      <c r="E113" s="40">
        <v>0</v>
      </c>
      <c r="F113" s="40">
        <v>0</v>
      </c>
      <c r="G113" s="36">
        <v>0</v>
      </c>
      <c r="H113" s="40">
        <v>0</v>
      </c>
      <c r="I113" s="36">
        <v>0</v>
      </c>
      <c r="J113" s="40">
        <v>0</v>
      </c>
      <c r="K113" s="36">
        <v>0</v>
      </c>
      <c r="L113" s="40">
        <v>0</v>
      </c>
      <c r="M113" s="36">
        <v>0</v>
      </c>
      <c r="N113" s="40">
        <v>0</v>
      </c>
      <c r="O113" s="36">
        <v>0</v>
      </c>
      <c r="P113" s="40">
        <v>0</v>
      </c>
      <c r="Q113" s="36">
        <v>0</v>
      </c>
      <c r="R113" s="40">
        <v>0</v>
      </c>
      <c r="S113" s="36">
        <v>0</v>
      </c>
    </row>
    <row r="114" spans="1:19" x14ac:dyDescent="0.25">
      <c r="A114" s="33"/>
      <c r="B114" s="34"/>
      <c r="C114" s="35"/>
      <c r="D114" s="39" t="s">
        <v>42</v>
      </c>
      <c r="E114" s="40">
        <v>9</v>
      </c>
      <c r="F114" s="40">
        <v>2</v>
      </c>
      <c r="G114" s="36">
        <f t="shared" si="9"/>
        <v>0.22222222222222221</v>
      </c>
      <c r="H114" s="40">
        <v>0</v>
      </c>
      <c r="I114" s="36">
        <f t="shared" si="10"/>
        <v>0</v>
      </c>
      <c r="J114" s="40">
        <v>7</v>
      </c>
      <c r="K114" s="36">
        <f t="shared" si="11"/>
        <v>0.77777777777777779</v>
      </c>
      <c r="L114" s="40">
        <v>0</v>
      </c>
      <c r="M114" s="36">
        <f t="shared" si="12"/>
        <v>0</v>
      </c>
      <c r="N114" s="40">
        <v>0</v>
      </c>
      <c r="O114" s="36">
        <f t="shared" si="13"/>
        <v>0</v>
      </c>
      <c r="P114" s="40">
        <v>0</v>
      </c>
      <c r="Q114" s="36">
        <f t="shared" si="14"/>
        <v>0</v>
      </c>
      <c r="R114" s="40">
        <v>0</v>
      </c>
      <c r="S114" s="36">
        <f t="shared" si="15"/>
        <v>0</v>
      </c>
    </row>
    <row r="115" spans="1:19" x14ac:dyDescent="0.25">
      <c r="A115" s="33"/>
      <c r="B115" s="34"/>
      <c r="C115" s="35" t="s">
        <v>66</v>
      </c>
      <c r="D115" s="39" t="s">
        <v>41</v>
      </c>
      <c r="E115" s="40">
        <f>E116+E117</f>
        <v>21</v>
      </c>
      <c r="F115" s="40">
        <f>F116+F117</f>
        <v>13</v>
      </c>
      <c r="G115" s="36">
        <f t="shared" si="9"/>
        <v>0.61904761904761907</v>
      </c>
      <c r="H115" s="40">
        <v>0</v>
      </c>
      <c r="I115" s="36">
        <f t="shared" si="10"/>
        <v>0</v>
      </c>
      <c r="J115" s="40">
        <v>8</v>
      </c>
      <c r="K115" s="36">
        <f t="shared" si="11"/>
        <v>0.38095238095238093</v>
      </c>
      <c r="L115" s="40">
        <v>0</v>
      </c>
      <c r="M115" s="36">
        <f t="shared" si="12"/>
        <v>0</v>
      </c>
      <c r="N115" s="40">
        <v>0</v>
      </c>
      <c r="O115" s="36">
        <f t="shared" si="13"/>
        <v>0</v>
      </c>
      <c r="P115" s="40">
        <v>0</v>
      </c>
      <c r="Q115" s="36">
        <f t="shared" si="14"/>
        <v>0</v>
      </c>
      <c r="R115" s="40">
        <v>0</v>
      </c>
      <c r="S115" s="36">
        <f t="shared" si="15"/>
        <v>0</v>
      </c>
    </row>
    <row r="116" spans="1:19" x14ac:dyDescent="0.25">
      <c r="A116" s="33"/>
      <c r="B116" s="34"/>
      <c r="C116" s="35"/>
      <c r="D116" s="39" t="s">
        <v>51</v>
      </c>
      <c r="E116" s="40">
        <v>10</v>
      </c>
      <c r="F116" s="40">
        <v>10</v>
      </c>
      <c r="G116" s="36">
        <f t="shared" si="9"/>
        <v>1</v>
      </c>
      <c r="H116" s="40">
        <v>0</v>
      </c>
      <c r="I116" s="36">
        <f t="shared" si="10"/>
        <v>0</v>
      </c>
      <c r="J116" s="40">
        <v>0</v>
      </c>
      <c r="K116" s="36">
        <f t="shared" si="11"/>
        <v>0</v>
      </c>
      <c r="L116" s="40">
        <v>0</v>
      </c>
      <c r="M116" s="36">
        <f t="shared" si="12"/>
        <v>0</v>
      </c>
      <c r="N116" s="40">
        <v>0</v>
      </c>
      <c r="O116" s="36">
        <f t="shared" si="13"/>
        <v>0</v>
      </c>
      <c r="P116" s="40">
        <v>0</v>
      </c>
      <c r="Q116" s="36">
        <f t="shared" si="14"/>
        <v>0</v>
      </c>
      <c r="R116" s="40">
        <v>0</v>
      </c>
      <c r="S116" s="36">
        <f t="shared" si="15"/>
        <v>0</v>
      </c>
    </row>
    <row r="117" spans="1:19" x14ac:dyDescent="0.25">
      <c r="A117" s="33"/>
      <c r="B117" s="34"/>
      <c r="C117" s="35"/>
      <c r="D117" s="39" t="s">
        <v>42</v>
      </c>
      <c r="E117" s="40">
        <v>11</v>
      </c>
      <c r="F117" s="40">
        <v>3</v>
      </c>
      <c r="G117" s="36">
        <f t="shared" si="9"/>
        <v>0.27272727272727271</v>
      </c>
      <c r="H117" s="40">
        <v>0</v>
      </c>
      <c r="I117" s="36">
        <f t="shared" si="10"/>
        <v>0</v>
      </c>
      <c r="J117" s="40">
        <v>8</v>
      </c>
      <c r="K117" s="36">
        <f t="shared" si="11"/>
        <v>0.72727272727272729</v>
      </c>
      <c r="L117" s="40">
        <v>0</v>
      </c>
      <c r="M117" s="36">
        <f t="shared" si="12"/>
        <v>0</v>
      </c>
      <c r="N117" s="40">
        <v>0</v>
      </c>
      <c r="O117" s="36">
        <f t="shared" si="13"/>
        <v>0</v>
      </c>
      <c r="P117" s="40">
        <v>0</v>
      </c>
      <c r="Q117" s="36">
        <f t="shared" si="14"/>
        <v>0</v>
      </c>
      <c r="R117" s="40">
        <v>0</v>
      </c>
      <c r="S117" s="36">
        <f t="shared" si="15"/>
        <v>0</v>
      </c>
    </row>
    <row r="118" spans="1:19" x14ac:dyDescent="0.25">
      <c r="A118" s="33">
        <v>11</v>
      </c>
      <c r="B118" s="34" t="s">
        <v>49</v>
      </c>
      <c r="C118" s="35" t="s">
        <v>50</v>
      </c>
      <c r="D118" s="39" t="s">
        <v>41</v>
      </c>
      <c r="E118" s="40">
        <f>E119+E120</f>
        <v>68</v>
      </c>
      <c r="F118" s="40">
        <f>F119+F120</f>
        <v>41</v>
      </c>
      <c r="G118" s="36">
        <f t="shared" si="9"/>
        <v>0.6029411764705882</v>
      </c>
      <c r="H118" s="40">
        <v>0</v>
      </c>
      <c r="I118" s="36">
        <f t="shared" si="10"/>
        <v>0</v>
      </c>
      <c r="J118" s="40">
        <v>21</v>
      </c>
      <c r="K118" s="36">
        <f t="shared" si="11"/>
        <v>0.30882352941176472</v>
      </c>
      <c r="L118" s="40">
        <v>1</v>
      </c>
      <c r="M118" s="36">
        <f t="shared" si="12"/>
        <v>1.4705882352941176E-2</v>
      </c>
      <c r="N118" s="40">
        <v>0</v>
      </c>
      <c r="O118" s="36">
        <f t="shared" si="13"/>
        <v>0</v>
      </c>
      <c r="P118" s="40">
        <v>2</v>
      </c>
      <c r="Q118" s="36">
        <f t="shared" si="14"/>
        <v>2.9411764705882353E-2</v>
      </c>
      <c r="R118" s="40">
        <v>3</v>
      </c>
      <c r="S118" s="36">
        <f t="shared" si="15"/>
        <v>4.4117647058823532E-2</v>
      </c>
    </row>
    <row r="119" spans="1:19" x14ac:dyDescent="0.25">
      <c r="A119" s="33"/>
      <c r="B119" s="34"/>
      <c r="C119" s="35"/>
      <c r="D119" s="39" t="s">
        <v>51</v>
      </c>
      <c r="E119" s="40">
        <v>18</v>
      </c>
      <c r="F119" s="40">
        <v>16</v>
      </c>
      <c r="G119" s="36">
        <f t="shared" si="9"/>
        <v>0.88888888888888884</v>
      </c>
      <c r="H119" s="40">
        <v>0</v>
      </c>
      <c r="I119" s="36">
        <f t="shared" si="10"/>
        <v>0</v>
      </c>
      <c r="J119" s="40">
        <v>0</v>
      </c>
      <c r="K119" s="36">
        <f t="shared" si="11"/>
        <v>0</v>
      </c>
      <c r="L119" s="40">
        <v>1</v>
      </c>
      <c r="M119" s="36">
        <f t="shared" si="12"/>
        <v>5.5555555555555552E-2</v>
      </c>
      <c r="N119" s="40">
        <v>0</v>
      </c>
      <c r="O119" s="36">
        <f t="shared" si="13"/>
        <v>0</v>
      </c>
      <c r="P119" s="40">
        <v>1</v>
      </c>
      <c r="Q119" s="36">
        <f t="shared" si="14"/>
        <v>5.5555555555555552E-2</v>
      </c>
      <c r="R119" s="40">
        <v>0</v>
      </c>
      <c r="S119" s="36">
        <f t="shared" si="15"/>
        <v>0</v>
      </c>
    </row>
    <row r="120" spans="1:19" x14ac:dyDescent="0.25">
      <c r="A120" s="33"/>
      <c r="B120" s="34"/>
      <c r="C120" s="35"/>
      <c r="D120" s="39" t="s">
        <v>42</v>
      </c>
      <c r="E120" s="40">
        <v>50</v>
      </c>
      <c r="F120" s="40">
        <v>25</v>
      </c>
      <c r="G120" s="36">
        <f t="shared" si="9"/>
        <v>0.5</v>
      </c>
      <c r="H120" s="40">
        <v>0</v>
      </c>
      <c r="I120" s="36">
        <f t="shared" si="10"/>
        <v>0</v>
      </c>
      <c r="J120" s="40">
        <v>21</v>
      </c>
      <c r="K120" s="36">
        <f t="shared" si="11"/>
        <v>0.42</v>
      </c>
      <c r="L120" s="40">
        <v>0</v>
      </c>
      <c r="M120" s="36">
        <f t="shared" si="12"/>
        <v>0</v>
      </c>
      <c r="N120" s="40">
        <v>0</v>
      </c>
      <c r="O120" s="36">
        <f t="shared" si="13"/>
        <v>0</v>
      </c>
      <c r="P120" s="40">
        <v>1</v>
      </c>
      <c r="Q120" s="36">
        <f t="shared" si="14"/>
        <v>0.02</v>
      </c>
      <c r="R120" s="40">
        <v>3</v>
      </c>
      <c r="S120" s="36">
        <f t="shared" si="15"/>
        <v>0.06</v>
      </c>
    </row>
    <row r="121" spans="1:19" x14ac:dyDescent="0.25">
      <c r="A121" s="33">
        <v>12</v>
      </c>
      <c r="B121" s="34" t="s">
        <v>35</v>
      </c>
      <c r="C121" s="35" t="s">
        <v>37</v>
      </c>
      <c r="D121" s="39" t="s">
        <v>41</v>
      </c>
      <c r="E121" s="40">
        <f>E122+E123</f>
        <v>51</v>
      </c>
      <c r="F121" s="40">
        <f>F122+F123</f>
        <v>31</v>
      </c>
      <c r="G121" s="36">
        <f t="shared" si="9"/>
        <v>0.60784313725490191</v>
      </c>
      <c r="H121" s="40">
        <v>1</v>
      </c>
      <c r="I121" s="36">
        <f t="shared" si="10"/>
        <v>1.9607843137254902E-2</v>
      </c>
      <c r="J121" s="40">
        <v>13</v>
      </c>
      <c r="K121" s="36">
        <f t="shared" si="11"/>
        <v>0.25490196078431371</v>
      </c>
      <c r="L121" s="40">
        <v>0</v>
      </c>
      <c r="M121" s="36">
        <f t="shared" si="12"/>
        <v>0</v>
      </c>
      <c r="N121" s="40">
        <v>1</v>
      </c>
      <c r="O121" s="36">
        <f t="shared" si="13"/>
        <v>1.9607843137254902E-2</v>
      </c>
      <c r="P121" s="40">
        <v>2</v>
      </c>
      <c r="Q121" s="36">
        <f t="shared" si="14"/>
        <v>3.9215686274509803E-2</v>
      </c>
      <c r="R121" s="40">
        <v>2</v>
      </c>
      <c r="S121" s="36">
        <f t="shared" si="15"/>
        <v>3.9215686274509803E-2</v>
      </c>
    </row>
    <row r="122" spans="1:19" x14ac:dyDescent="0.25">
      <c r="A122" s="33"/>
      <c r="B122" s="34"/>
      <c r="C122" s="35"/>
      <c r="D122" s="39" t="s">
        <v>51</v>
      </c>
      <c r="E122" s="40">
        <v>10</v>
      </c>
      <c r="F122" s="40">
        <v>9</v>
      </c>
      <c r="G122" s="36">
        <f t="shared" si="9"/>
        <v>0.9</v>
      </c>
      <c r="H122" s="40">
        <v>0</v>
      </c>
      <c r="I122" s="36">
        <f t="shared" si="10"/>
        <v>0</v>
      </c>
      <c r="J122" s="40">
        <v>0</v>
      </c>
      <c r="K122" s="36">
        <f t="shared" si="11"/>
        <v>0</v>
      </c>
      <c r="L122" s="40">
        <v>1</v>
      </c>
      <c r="M122" s="36">
        <f t="shared" si="12"/>
        <v>0.1</v>
      </c>
      <c r="N122" s="40">
        <v>0</v>
      </c>
      <c r="O122" s="36">
        <f t="shared" si="13"/>
        <v>0</v>
      </c>
      <c r="P122" s="40">
        <v>0</v>
      </c>
      <c r="Q122" s="36">
        <f t="shared" si="14"/>
        <v>0</v>
      </c>
      <c r="R122" s="40">
        <v>0</v>
      </c>
      <c r="S122" s="36">
        <f t="shared" si="15"/>
        <v>0</v>
      </c>
    </row>
    <row r="123" spans="1:19" x14ac:dyDescent="0.25">
      <c r="A123" s="33"/>
      <c r="B123" s="34"/>
      <c r="C123" s="35"/>
      <c r="D123" s="39" t="s">
        <v>42</v>
      </c>
      <c r="E123" s="40">
        <v>41</v>
      </c>
      <c r="F123" s="40">
        <v>22</v>
      </c>
      <c r="G123" s="36">
        <f t="shared" si="9"/>
        <v>0.53658536585365857</v>
      </c>
      <c r="H123" s="40">
        <v>1</v>
      </c>
      <c r="I123" s="36">
        <f t="shared" si="10"/>
        <v>2.4390243902439025E-2</v>
      </c>
      <c r="J123" s="40">
        <v>13</v>
      </c>
      <c r="K123" s="36">
        <f t="shared" si="11"/>
        <v>0.31707317073170732</v>
      </c>
      <c r="L123" s="40">
        <v>0</v>
      </c>
      <c r="M123" s="36">
        <f t="shared" si="12"/>
        <v>0</v>
      </c>
      <c r="N123" s="40">
        <v>1</v>
      </c>
      <c r="O123" s="36">
        <f t="shared" si="13"/>
        <v>2.4390243902439025E-2</v>
      </c>
      <c r="P123" s="40">
        <v>2</v>
      </c>
      <c r="Q123" s="36">
        <f t="shared" si="14"/>
        <v>4.878048780487805E-2</v>
      </c>
      <c r="R123" s="40">
        <v>2</v>
      </c>
      <c r="S123" s="36">
        <f t="shared" si="15"/>
        <v>4.878048780487805E-2</v>
      </c>
    </row>
    <row r="124" spans="1:19" x14ac:dyDescent="0.25">
      <c r="A124" s="33"/>
      <c r="B124" s="34"/>
      <c r="C124" s="35" t="s">
        <v>67</v>
      </c>
      <c r="D124" s="39" t="s">
        <v>41</v>
      </c>
      <c r="E124" s="40">
        <f>E125+E126</f>
        <v>32</v>
      </c>
      <c r="F124" s="40">
        <f>F125+F126</f>
        <v>17</v>
      </c>
      <c r="G124" s="36">
        <f t="shared" si="9"/>
        <v>0.53125</v>
      </c>
      <c r="H124" s="40">
        <v>2</v>
      </c>
      <c r="I124" s="36">
        <f t="shared" si="10"/>
        <v>6.25E-2</v>
      </c>
      <c r="J124" s="40">
        <v>11</v>
      </c>
      <c r="K124" s="36">
        <f t="shared" si="11"/>
        <v>0.34375</v>
      </c>
      <c r="L124" s="40">
        <v>2</v>
      </c>
      <c r="M124" s="36">
        <f t="shared" si="12"/>
        <v>6.25E-2</v>
      </c>
      <c r="N124" s="40">
        <v>0</v>
      </c>
      <c r="O124" s="36">
        <f t="shared" si="13"/>
        <v>0</v>
      </c>
      <c r="P124" s="40">
        <v>0</v>
      </c>
      <c r="Q124" s="36">
        <f t="shared" si="14"/>
        <v>0</v>
      </c>
      <c r="R124" s="40">
        <v>0</v>
      </c>
      <c r="S124" s="36">
        <f t="shared" si="15"/>
        <v>0</v>
      </c>
    </row>
    <row r="125" spans="1:19" x14ac:dyDescent="0.25">
      <c r="A125" s="33"/>
      <c r="B125" s="34"/>
      <c r="C125" s="35"/>
      <c r="D125" s="39" t="s">
        <v>51</v>
      </c>
      <c r="E125" s="40">
        <v>10</v>
      </c>
      <c r="F125" s="40">
        <v>8</v>
      </c>
      <c r="G125" s="36">
        <f t="shared" si="9"/>
        <v>0.8</v>
      </c>
      <c r="H125" s="40">
        <v>0</v>
      </c>
      <c r="I125" s="36">
        <f t="shared" si="10"/>
        <v>0</v>
      </c>
      <c r="J125" s="40">
        <v>0</v>
      </c>
      <c r="K125" s="36">
        <f t="shared" si="11"/>
        <v>0</v>
      </c>
      <c r="L125" s="40">
        <v>2</v>
      </c>
      <c r="M125" s="36">
        <f t="shared" si="12"/>
        <v>0.2</v>
      </c>
      <c r="N125" s="40">
        <v>0</v>
      </c>
      <c r="O125" s="36">
        <f t="shared" si="13"/>
        <v>0</v>
      </c>
      <c r="P125" s="40">
        <v>0</v>
      </c>
      <c r="Q125" s="36">
        <f t="shared" si="14"/>
        <v>0</v>
      </c>
      <c r="R125" s="40">
        <v>0</v>
      </c>
      <c r="S125" s="36">
        <f t="shared" si="15"/>
        <v>0</v>
      </c>
    </row>
    <row r="126" spans="1:19" x14ac:dyDescent="0.25">
      <c r="A126" s="33"/>
      <c r="B126" s="34"/>
      <c r="C126" s="35"/>
      <c r="D126" s="39" t="s">
        <v>42</v>
      </c>
      <c r="E126" s="40">
        <v>22</v>
      </c>
      <c r="F126" s="40">
        <v>9</v>
      </c>
      <c r="G126" s="36">
        <f t="shared" si="9"/>
        <v>0.40909090909090912</v>
      </c>
      <c r="H126" s="40">
        <v>2</v>
      </c>
      <c r="I126" s="36">
        <f t="shared" si="10"/>
        <v>9.0909090909090912E-2</v>
      </c>
      <c r="J126" s="40">
        <v>11</v>
      </c>
      <c r="K126" s="36">
        <f t="shared" si="11"/>
        <v>0.5</v>
      </c>
      <c r="L126" s="40">
        <v>0</v>
      </c>
      <c r="M126" s="36">
        <f t="shared" si="12"/>
        <v>0</v>
      </c>
      <c r="N126" s="40">
        <v>0</v>
      </c>
      <c r="O126" s="36">
        <f t="shared" si="13"/>
        <v>0</v>
      </c>
      <c r="P126" s="40">
        <v>0</v>
      </c>
      <c r="Q126" s="36">
        <f t="shared" si="14"/>
        <v>0</v>
      </c>
      <c r="R126" s="40">
        <v>0</v>
      </c>
      <c r="S126" s="36">
        <f t="shared" si="15"/>
        <v>0</v>
      </c>
    </row>
    <row r="127" spans="1:19" x14ac:dyDescent="0.25">
      <c r="A127" s="33"/>
      <c r="B127" s="34"/>
      <c r="C127" s="35" t="s">
        <v>36</v>
      </c>
      <c r="D127" s="39" t="s">
        <v>41</v>
      </c>
      <c r="E127" s="40">
        <f>E128+E129</f>
        <v>46</v>
      </c>
      <c r="F127" s="40">
        <f>F128+F129</f>
        <v>25</v>
      </c>
      <c r="G127" s="36">
        <f t="shared" si="9"/>
        <v>0.54347826086956519</v>
      </c>
      <c r="H127" s="40">
        <v>2</v>
      </c>
      <c r="I127" s="36">
        <f t="shared" si="10"/>
        <v>4.3478260869565216E-2</v>
      </c>
      <c r="J127" s="40">
        <v>18</v>
      </c>
      <c r="K127" s="36">
        <f t="shared" si="11"/>
        <v>0.39130434782608697</v>
      </c>
      <c r="L127" s="40">
        <v>1</v>
      </c>
      <c r="M127" s="36">
        <f t="shared" si="12"/>
        <v>2.1739130434782608E-2</v>
      </c>
      <c r="N127" s="40">
        <v>0</v>
      </c>
      <c r="O127" s="36">
        <f t="shared" si="13"/>
        <v>0</v>
      </c>
      <c r="P127" s="40">
        <v>0</v>
      </c>
      <c r="Q127" s="36">
        <f t="shared" si="14"/>
        <v>0</v>
      </c>
      <c r="R127" s="40">
        <v>0</v>
      </c>
      <c r="S127" s="36">
        <f t="shared" si="15"/>
        <v>0</v>
      </c>
    </row>
    <row r="128" spans="1:19" x14ac:dyDescent="0.25">
      <c r="A128" s="33"/>
      <c r="B128" s="34"/>
      <c r="C128" s="35"/>
      <c r="D128" s="39" t="s">
        <v>51</v>
      </c>
      <c r="E128" s="40">
        <v>10</v>
      </c>
      <c r="F128" s="40">
        <v>9</v>
      </c>
      <c r="G128" s="36">
        <f t="shared" si="9"/>
        <v>0.9</v>
      </c>
      <c r="H128" s="40">
        <v>0</v>
      </c>
      <c r="I128" s="36">
        <f t="shared" si="10"/>
        <v>0</v>
      </c>
      <c r="J128" s="40">
        <v>0</v>
      </c>
      <c r="K128" s="36">
        <f t="shared" si="11"/>
        <v>0</v>
      </c>
      <c r="L128" s="40">
        <v>1</v>
      </c>
      <c r="M128" s="36">
        <f t="shared" si="12"/>
        <v>0.1</v>
      </c>
      <c r="N128" s="40">
        <v>0</v>
      </c>
      <c r="O128" s="36">
        <f t="shared" si="13"/>
        <v>0</v>
      </c>
      <c r="P128" s="40">
        <v>0</v>
      </c>
      <c r="Q128" s="36">
        <f t="shared" si="14"/>
        <v>0</v>
      </c>
      <c r="R128" s="40">
        <v>0</v>
      </c>
      <c r="S128" s="36">
        <f t="shared" si="15"/>
        <v>0</v>
      </c>
    </row>
    <row r="129" spans="1:19" x14ac:dyDescent="0.25">
      <c r="A129" s="33"/>
      <c r="B129" s="34"/>
      <c r="C129" s="35"/>
      <c r="D129" s="39" t="s">
        <v>42</v>
      </c>
      <c r="E129" s="40">
        <v>36</v>
      </c>
      <c r="F129" s="40">
        <v>16</v>
      </c>
      <c r="G129" s="36">
        <f t="shared" si="9"/>
        <v>0.44444444444444442</v>
      </c>
      <c r="H129" s="40">
        <v>2</v>
      </c>
      <c r="I129" s="36">
        <f t="shared" si="10"/>
        <v>5.5555555555555552E-2</v>
      </c>
      <c r="J129" s="40">
        <v>18</v>
      </c>
      <c r="K129" s="36">
        <f t="shared" si="11"/>
        <v>0.5</v>
      </c>
      <c r="L129" s="40">
        <v>0</v>
      </c>
      <c r="M129" s="36">
        <f t="shared" si="12"/>
        <v>0</v>
      </c>
      <c r="N129" s="40">
        <v>0</v>
      </c>
      <c r="O129" s="36">
        <f t="shared" si="13"/>
        <v>0</v>
      </c>
      <c r="P129" s="40">
        <v>0</v>
      </c>
      <c r="Q129" s="36">
        <f t="shared" si="14"/>
        <v>0</v>
      </c>
      <c r="R129" s="40">
        <v>0</v>
      </c>
      <c r="S129" s="36">
        <f t="shared" si="15"/>
        <v>0</v>
      </c>
    </row>
    <row r="130" spans="1:19" x14ac:dyDescent="0.25">
      <c r="A130" s="33"/>
      <c r="B130" s="34"/>
      <c r="C130" s="35" t="s">
        <v>68</v>
      </c>
      <c r="D130" s="39" t="s">
        <v>41</v>
      </c>
      <c r="E130" s="40">
        <f>E131+E132</f>
        <v>9</v>
      </c>
      <c r="F130" s="40">
        <f>F131+F132</f>
        <v>9</v>
      </c>
      <c r="G130" s="36">
        <f t="shared" si="9"/>
        <v>1</v>
      </c>
      <c r="H130" s="40">
        <v>0</v>
      </c>
      <c r="I130" s="36">
        <f t="shared" si="10"/>
        <v>0</v>
      </c>
      <c r="J130" s="40">
        <v>0</v>
      </c>
      <c r="K130" s="36">
        <f t="shared" si="11"/>
        <v>0</v>
      </c>
      <c r="L130" s="40">
        <v>0</v>
      </c>
      <c r="M130" s="36">
        <f t="shared" si="12"/>
        <v>0</v>
      </c>
      <c r="N130" s="40">
        <v>0</v>
      </c>
      <c r="O130" s="36">
        <f t="shared" si="13"/>
        <v>0</v>
      </c>
      <c r="P130" s="40">
        <v>0</v>
      </c>
      <c r="Q130" s="36">
        <f t="shared" si="14"/>
        <v>0</v>
      </c>
      <c r="R130" s="40">
        <v>0</v>
      </c>
      <c r="S130" s="36">
        <f t="shared" si="15"/>
        <v>0</v>
      </c>
    </row>
    <row r="131" spans="1:19" x14ac:dyDescent="0.25">
      <c r="A131" s="33"/>
      <c r="B131" s="34"/>
      <c r="C131" s="35"/>
      <c r="D131" s="39" t="s">
        <v>51</v>
      </c>
      <c r="E131" s="40">
        <v>9</v>
      </c>
      <c r="F131" s="40">
        <v>9</v>
      </c>
      <c r="G131" s="36">
        <f t="shared" si="9"/>
        <v>1</v>
      </c>
      <c r="H131" s="40">
        <v>0</v>
      </c>
      <c r="I131" s="36">
        <f t="shared" si="10"/>
        <v>0</v>
      </c>
      <c r="J131" s="40">
        <v>0</v>
      </c>
      <c r="K131" s="36">
        <f t="shared" si="11"/>
        <v>0</v>
      </c>
      <c r="L131" s="40">
        <v>0</v>
      </c>
      <c r="M131" s="36">
        <f t="shared" si="12"/>
        <v>0</v>
      </c>
      <c r="N131" s="40">
        <v>0</v>
      </c>
      <c r="O131" s="36">
        <f t="shared" si="13"/>
        <v>0</v>
      </c>
      <c r="P131" s="40">
        <v>0</v>
      </c>
      <c r="Q131" s="36">
        <f t="shared" si="14"/>
        <v>0</v>
      </c>
      <c r="R131" s="40">
        <v>0</v>
      </c>
      <c r="S131" s="36">
        <f t="shared" si="15"/>
        <v>0</v>
      </c>
    </row>
    <row r="132" spans="1:19" x14ac:dyDescent="0.25">
      <c r="A132" s="33"/>
      <c r="B132" s="34"/>
      <c r="C132" s="35"/>
      <c r="D132" s="39" t="s">
        <v>42</v>
      </c>
      <c r="E132" s="40">
        <v>0</v>
      </c>
      <c r="F132" s="40">
        <v>0</v>
      </c>
      <c r="G132" s="36">
        <v>0</v>
      </c>
      <c r="H132" s="40">
        <v>0</v>
      </c>
      <c r="I132" s="36">
        <v>0</v>
      </c>
      <c r="J132" s="40">
        <v>0</v>
      </c>
      <c r="K132" s="36">
        <v>0</v>
      </c>
      <c r="L132" s="40">
        <v>0</v>
      </c>
      <c r="M132" s="36">
        <v>0</v>
      </c>
      <c r="N132" s="40">
        <v>0</v>
      </c>
      <c r="O132" s="36">
        <v>0</v>
      </c>
      <c r="P132" s="40">
        <v>0</v>
      </c>
      <c r="Q132" s="36">
        <v>0</v>
      </c>
      <c r="R132" s="40">
        <v>0</v>
      </c>
      <c r="S132" s="36">
        <v>0</v>
      </c>
    </row>
    <row r="133" spans="1:19" x14ac:dyDescent="0.25">
      <c r="A133" s="33">
        <v>13</v>
      </c>
      <c r="B133" s="34" t="s">
        <v>34</v>
      </c>
      <c r="C133" s="35" t="s">
        <v>30</v>
      </c>
      <c r="D133" s="39" t="s">
        <v>41</v>
      </c>
      <c r="E133" s="40">
        <f>E134+E135+E136</f>
        <v>217</v>
      </c>
      <c r="F133" s="40">
        <f>F134+F135+F136</f>
        <v>93</v>
      </c>
      <c r="G133" s="36">
        <f t="shared" si="9"/>
        <v>0.42857142857142855</v>
      </c>
      <c r="H133" s="40">
        <f>H134+H135+H136</f>
        <v>2</v>
      </c>
      <c r="I133" s="36">
        <f>H133/E133</f>
        <v>9.2165898617511521E-3</v>
      </c>
      <c r="J133" s="40">
        <f>J134+J135+J136</f>
        <v>100</v>
      </c>
      <c r="K133" s="36">
        <f t="shared" si="11"/>
        <v>0.46082949308755761</v>
      </c>
      <c r="L133" s="40">
        <f>L134+L135+L136</f>
        <v>5</v>
      </c>
      <c r="M133" s="36">
        <f t="shared" si="12"/>
        <v>2.3041474654377881E-2</v>
      </c>
      <c r="N133" s="40">
        <f>N134+N135+N136</f>
        <v>2</v>
      </c>
      <c r="O133" s="36">
        <f t="shared" si="13"/>
        <v>9.2165898617511521E-3</v>
      </c>
      <c r="P133" s="40">
        <f>P134+P135+P136</f>
        <v>11</v>
      </c>
      <c r="Q133" s="36">
        <f t="shared" si="14"/>
        <v>5.0691244239631339E-2</v>
      </c>
      <c r="R133" s="40">
        <f>R134+R135+R136</f>
        <v>4</v>
      </c>
      <c r="S133" s="36">
        <f t="shared" si="15"/>
        <v>1.8433179723502304E-2</v>
      </c>
    </row>
    <row r="134" spans="1:19" x14ac:dyDescent="0.25">
      <c r="A134" s="33"/>
      <c r="B134" s="34"/>
      <c r="C134" s="35"/>
      <c r="D134" s="39" t="s">
        <v>51</v>
      </c>
      <c r="E134" s="40">
        <v>40</v>
      </c>
      <c r="F134" s="40">
        <v>32</v>
      </c>
      <c r="G134" s="36">
        <f t="shared" ref="G134:G165" si="16">F134/E134</f>
        <v>0.8</v>
      </c>
      <c r="H134" s="40">
        <v>0</v>
      </c>
      <c r="I134" s="36">
        <f t="shared" ref="I134:I135" si="17">H134/E134</f>
        <v>0</v>
      </c>
      <c r="J134" s="40">
        <v>0</v>
      </c>
      <c r="K134" s="36">
        <f t="shared" ref="K134:K165" si="18">J134/E134</f>
        <v>0</v>
      </c>
      <c r="L134" s="40">
        <v>2</v>
      </c>
      <c r="M134" s="36">
        <f t="shared" ref="M134:M165" si="19">L134/E134</f>
        <v>0.05</v>
      </c>
      <c r="N134" s="40">
        <v>0</v>
      </c>
      <c r="O134" s="36">
        <f t="shared" ref="O134:O165" si="20">N134/E134</f>
        <v>0</v>
      </c>
      <c r="P134" s="40">
        <v>4</v>
      </c>
      <c r="Q134" s="36">
        <f t="shared" ref="Q134:Q165" si="21">P134/E134</f>
        <v>0.1</v>
      </c>
      <c r="R134" s="40">
        <v>2</v>
      </c>
      <c r="S134" s="36">
        <f t="shared" ref="S134:S165" si="22">R134/E134</f>
        <v>0.05</v>
      </c>
    </row>
    <row r="135" spans="1:19" x14ac:dyDescent="0.25">
      <c r="A135" s="33"/>
      <c r="B135" s="34"/>
      <c r="C135" s="35"/>
      <c r="D135" s="39" t="s">
        <v>42</v>
      </c>
      <c r="E135" s="40">
        <v>140</v>
      </c>
      <c r="F135" s="40">
        <v>34</v>
      </c>
      <c r="G135" s="36">
        <f t="shared" si="16"/>
        <v>0.24285714285714285</v>
      </c>
      <c r="H135" s="40">
        <v>1</v>
      </c>
      <c r="I135" s="36">
        <f t="shared" si="17"/>
        <v>7.1428571428571426E-3</v>
      </c>
      <c r="J135" s="40">
        <v>100</v>
      </c>
      <c r="K135" s="36">
        <f t="shared" si="18"/>
        <v>0.7142857142857143</v>
      </c>
      <c r="L135" s="40">
        <v>0</v>
      </c>
      <c r="M135" s="36">
        <f t="shared" si="19"/>
        <v>0</v>
      </c>
      <c r="N135" s="40">
        <v>1</v>
      </c>
      <c r="O135" s="36">
        <f t="shared" si="20"/>
        <v>7.1428571428571426E-3</v>
      </c>
      <c r="P135" s="40">
        <v>3</v>
      </c>
      <c r="Q135" s="36">
        <f t="shared" si="21"/>
        <v>2.1428571428571429E-2</v>
      </c>
      <c r="R135" s="40">
        <v>1</v>
      </c>
      <c r="S135" s="36">
        <f t="shared" si="22"/>
        <v>7.1428571428571426E-3</v>
      </c>
    </row>
    <row r="136" spans="1:19" x14ac:dyDescent="0.25">
      <c r="A136" s="33"/>
      <c r="B136" s="34"/>
      <c r="C136" s="42" t="s">
        <v>69</v>
      </c>
      <c r="D136" s="39" t="s">
        <v>46</v>
      </c>
      <c r="E136" s="40">
        <v>37</v>
      </c>
      <c r="F136" s="40">
        <v>27</v>
      </c>
      <c r="G136" s="36">
        <f>F136/E136</f>
        <v>0.72972972972972971</v>
      </c>
      <c r="H136" s="40">
        <v>1</v>
      </c>
      <c r="I136" s="36">
        <f>H136/E136</f>
        <v>2.7027027027027029E-2</v>
      </c>
      <c r="J136" s="40">
        <v>0</v>
      </c>
      <c r="K136" s="36">
        <f>J136/E136</f>
        <v>0</v>
      </c>
      <c r="L136" s="40">
        <v>3</v>
      </c>
      <c r="M136" s="36">
        <f>L136/E136</f>
        <v>8.1081081081081086E-2</v>
      </c>
      <c r="N136" s="40">
        <v>1</v>
      </c>
      <c r="O136" s="36">
        <f>N136/E136</f>
        <v>2.7027027027027029E-2</v>
      </c>
      <c r="P136" s="40">
        <v>4</v>
      </c>
      <c r="Q136" s="36">
        <f>P136/E136</f>
        <v>0.10810810810810811</v>
      </c>
      <c r="R136" s="40">
        <v>1</v>
      </c>
      <c r="S136" s="36">
        <f>R136/E136</f>
        <v>2.7027027027027029E-2</v>
      </c>
    </row>
    <row r="137" spans="1:19" x14ac:dyDescent="0.25">
      <c r="A137" s="28" t="s">
        <v>80</v>
      </c>
      <c r="B137" s="21" t="s">
        <v>81</v>
      </c>
      <c r="C137" s="29" t="s">
        <v>72</v>
      </c>
      <c r="D137" s="18" t="s">
        <v>41</v>
      </c>
      <c r="E137" s="16">
        <f>E138+E139</f>
        <v>35</v>
      </c>
      <c r="F137" s="16">
        <f>F138+F139</f>
        <v>19</v>
      </c>
      <c r="G137" s="22">
        <f t="shared" si="16"/>
        <v>0.54285714285714282</v>
      </c>
      <c r="H137" s="16">
        <v>0</v>
      </c>
      <c r="I137" s="17">
        <f>H137/E137</f>
        <v>0</v>
      </c>
      <c r="J137" s="16">
        <v>1</v>
      </c>
      <c r="K137" s="22">
        <f t="shared" si="18"/>
        <v>2.8571428571428571E-2</v>
      </c>
      <c r="L137" s="16">
        <v>1</v>
      </c>
      <c r="M137" s="22">
        <f t="shared" si="19"/>
        <v>2.8571428571428571E-2</v>
      </c>
      <c r="N137" s="16">
        <v>1</v>
      </c>
      <c r="O137" s="22">
        <f t="shared" si="20"/>
        <v>2.8571428571428571E-2</v>
      </c>
      <c r="P137" s="16">
        <v>13</v>
      </c>
      <c r="Q137" s="22">
        <f t="shared" si="21"/>
        <v>0.37142857142857144</v>
      </c>
      <c r="R137" s="16">
        <v>0</v>
      </c>
      <c r="S137" s="22">
        <f t="shared" si="22"/>
        <v>0</v>
      </c>
    </row>
    <row r="138" spans="1:19" ht="15.75" customHeight="1" x14ac:dyDescent="0.25">
      <c r="A138" s="28"/>
      <c r="B138" s="21"/>
      <c r="C138" s="29"/>
      <c r="D138" s="18" t="s">
        <v>42</v>
      </c>
      <c r="E138" s="19">
        <v>25</v>
      </c>
      <c r="F138" s="19">
        <v>10</v>
      </c>
      <c r="G138" s="22">
        <f t="shared" si="16"/>
        <v>0.4</v>
      </c>
      <c r="H138" s="19">
        <v>0</v>
      </c>
      <c r="I138" s="17">
        <f t="shared" ref="I138:I139" si="23">H138/E138</f>
        <v>0</v>
      </c>
      <c r="J138" s="19">
        <v>1</v>
      </c>
      <c r="K138" s="22">
        <f t="shared" si="18"/>
        <v>0.04</v>
      </c>
      <c r="L138" s="19">
        <v>0</v>
      </c>
      <c r="M138" s="22">
        <f t="shared" si="19"/>
        <v>0</v>
      </c>
      <c r="N138" s="19">
        <v>1</v>
      </c>
      <c r="O138" s="22">
        <f t="shared" si="20"/>
        <v>0.04</v>
      </c>
      <c r="P138" s="19">
        <v>13</v>
      </c>
      <c r="Q138" s="22">
        <f t="shared" si="21"/>
        <v>0.52</v>
      </c>
      <c r="R138" s="19">
        <v>0</v>
      </c>
      <c r="S138" s="22">
        <f t="shared" si="22"/>
        <v>0</v>
      </c>
    </row>
    <row r="139" spans="1:19" x14ac:dyDescent="0.25">
      <c r="A139" s="28"/>
      <c r="B139" s="21"/>
      <c r="C139" s="29"/>
      <c r="D139" s="18" t="s">
        <v>43</v>
      </c>
      <c r="E139" s="19">
        <v>10</v>
      </c>
      <c r="F139" s="19">
        <v>9</v>
      </c>
      <c r="G139" s="22">
        <f t="shared" si="16"/>
        <v>0.9</v>
      </c>
      <c r="H139" s="19">
        <v>0</v>
      </c>
      <c r="I139" s="17">
        <f t="shared" si="23"/>
        <v>0</v>
      </c>
      <c r="J139" s="19">
        <v>0</v>
      </c>
      <c r="K139" s="22">
        <f t="shared" si="18"/>
        <v>0</v>
      </c>
      <c r="L139" s="19">
        <v>1</v>
      </c>
      <c r="M139" s="22">
        <f t="shared" si="19"/>
        <v>0.1</v>
      </c>
      <c r="N139" s="19">
        <v>0</v>
      </c>
      <c r="O139" s="22">
        <f t="shared" si="20"/>
        <v>0</v>
      </c>
      <c r="P139" s="19">
        <v>0</v>
      </c>
      <c r="Q139" s="22">
        <f t="shared" si="21"/>
        <v>0</v>
      </c>
      <c r="R139" s="19">
        <v>0</v>
      </c>
      <c r="S139" s="22">
        <f t="shared" si="22"/>
        <v>0</v>
      </c>
    </row>
    <row r="140" spans="1:19" ht="25.5" customHeight="1" x14ac:dyDescent="0.25">
      <c r="A140" s="28"/>
      <c r="B140" s="21"/>
      <c r="C140" s="19" t="s">
        <v>73</v>
      </c>
      <c r="D140" s="18" t="s">
        <v>42</v>
      </c>
      <c r="E140" s="19">
        <v>22</v>
      </c>
      <c r="F140" s="19">
        <v>18</v>
      </c>
      <c r="G140" s="22">
        <f t="shared" si="16"/>
        <v>0.81818181818181823</v>
      </c>
      <c r="H140" s="19">
        <v>0</v>
      </c>
      <c r="I140" s="17">
        <f>H140/E140</f>
        <v>0</v>
      </c>
      <c r="J140" s="19">
        <v>0</v>
      </c>
      <c r="K140" s="22">
        <f t="shared" si="18"/>
        <v>0</v>
      </c>
      <c r="L140" s="19">
        <v>0</v>
      </c>
      <c r="M140" s="22">
        <f t="shared" si="19"/>
        <v>0</v>
      </c>
      <c r="N140" s="19">
        <v>1</v>
      </c>
      <c r="O140" s="22">
        <f t="shared" si="20"/>
        <v>4.5454545454545456E-2</v>
      </c>
      <c r="P140" s="19">
        <v>3</v>
      </c>
      <c r="Q140" s="22">
        <f t="shared" si="21"/>
        <v>0.13636363636363635</v>
      </c>
      <c r="R140" s="19">
        <v>0</v>
      </c>
      <c r="S140" s="22">
        <f t="shared" si="22"/>
        <v>0</v>
      </c>
    </row>
    <row r="141" spans="1:19" ht="44.25" customHeight="1" x14ac:dyDescent="0.25">
      <c r="A141" s="28"/>
      <c r="B141" s="21"/>
      <c r="C141" s="19" t="s">
        <v>74</v>
      </c>
      <c r="D141" s="18" t="s">
        <v>42</v>
      </c>
      <c r="E141" s="19">
        <f>38+13</f>
        <v>51</v>
      </c>
      <c r="F141" s="19">
        <f>32+12</f>
        <v>44</v>
      </c>
      <c r="G141" s="22">
        <f t="shared" si="16"/>
        <v>0.86274509803921573</v>
      </c>
      <c r="H141" s="19">
        <v>0</v>
      </c>
      <c r="I141" s="17">
        <f t="shared" ref="I141:I165" si="24">H141/E141</f>
        <v>0</v>
      </c>
      <c r="J141" s="19">
        <v>2</v>
      </c>
      <c r="K141" s="22">
        <f t="shared" si="18"/>
        <v>3.9215686274509803E-2</v>
      </c>
      <c r="L141" s="19">
        <v>0</v>
      </c>
      <c r="M141" s="22">
        <f t="shared" si="19"/>
        <v>0</v>
      </c>
      <c r="N141" s="19">
        <v>4</v>
      </c>
      <c r="O141" s="22">
        <f t="shared" si="20"/>
        <v>7.8431372549019607E-2</v>
      </c>
      <c r="P141" s="19">
        <v>1</v>
      </c>
      <c r="Q141" s="22">
        <f t="shared" si="21"/>
        <v>1.9607843137254902E-2</v>
      </c>
      <c r="R141" s="19">
        <v>0</v>
      </c>
      <c r="S141" s="22">
        <f t="shared" si="22"/>
        <v>0</v>
      </c>
    </row>
    <row r="142" spans="1:19" ht="28.5" customHeight="1" x14ac:dyDescent="0.25">
      <c r="A142" s="28"/>
      <c r="B142" s="21"/>
      <c r="C142" s="19" t="s">
        <v>75</v>
      </c>
      <c r="D142" s="20" t="s">
        <v>46</v>
      </c>
      <c r="E142" s="19">
        <v>38</v>
      </c>
      <c r="F142" s="19">
        <v>35</v>
      </c>
      <c r="G142" s="22">
        <f t="shared" si="16"/>
        <v>0.92105263157894735</v>
      </c>
      <c r="H142" s="19">
        <v>0</v>
      </c>
      <c r="I142" s="17">
        <f t="shared" si="24"/>
        <v>0</v>
      </c>
      <c r="J142" s="19">
        <v>0</v>
      </c>
      <c r="K142" s="22">
        <f t="shared" si="18"/>
        <v>0</v>
      </c>
      <c r="L142" s="19">
        <v>0</v>
      </c>
      <c r="M142" s="22">
        <f t="shared" si="19"/>
        <v>0</v>
      </c>
      <c r="N142" s="19">
        <v>2</v>
      </c>
      <c r="O142" s="22">
        <f t="shared" si="20"/>
        <v>5.2631578947368418E-2</v>
      </c>
      <c r="P142" s="19">
        <v>1</v>
      </c>
      <c r="Q142" s="22">
        <f t="shared" si="21"/>
        <v>2.6315789473684209E-2</v>
      </c>
      <c r="R142" s="19">
        <v>0</v>
      </c>
      <c r="S142" s="22">
        <f t="shared" si="22"/>
        <v>0</v>
      </c>
    </row>
    <row r="143" spans="1:19" ht="34.5" customHeight="1" x14ac:dyDescent="0.25">
      <c r="A143" s="28"/>
      <c r="B143" s="21"/>
      <c r="C143" s="29" t="s">
        <v>84</v>
      </c>
      <c r="D143" s="20" t="s">
        <v>42</v>
      </c>
      <c r="E143" s="19">
        <v>15</v>
      </c>
      <c r="F143" s="19">
        <v>10</v>
      </c>
      <c r="G143" s="22">
        <f t="shared" si="16"/>
        <v>0.66666666666666663</v>
      </c>
      <c r="H143" s="19">
        <v>1</v>
      </c>
      <c r="I143" s="17">
        <f t="shared" si="24"/>
        <v>6.6666666666666666E-2</v>
      </c>
      <c r="J143" s="19">
        <v>0</v>
      </c>
      <c r="K143" s="22">
        <f t="shared" si="18"/>
        <v>0</v>
      </c>
      <c r="L143" s="19">
        <v>0</v>
      </c>
      <c r="M143" s="22">
        <f t="shared" si="19"/>
        <v>0</v>
      </c>
      <c r="N143" s="19">
        <v>2</v>
      </c>
      <c r="O143" s="22">
        <f t="shared" si="20"/>
        <v>0.13333333333333333</v>
      </c>
      <c r="P143" s="19">
        <v>2</v>
      </c>
      <c r="Q143" s="22">
        <f t="shared" si="21"/>
        <v>0.13333333333333333</v>
      </c>
      <c r="R143" s="19">
        <v>0</v>
      </c>
      <c r="S143" s="22">
        <f t="shared" si="22"/>
        <v>0</v>
      </c>
    </row>
    <row r="144" spans="1:19" ht="29.25" customHeight="1" x14ac:dyDescent="0.25">
      <c r="A144" s="28"/>
      <c r="B144" s="21"/>
      <c r="C144" s="29"/>
      <c r="D144" s="20" t="s">
        <v>43</v>
      </c>
      <c r="E144" s="19">
        <v>8</v>
      </c>
      <c r="F144" s="19">
        <v>7</v>
      </c>
      <c r="G144" s="22">
        <f t="shared" si="16"/>
        <v>0.875</v>
      </c>
      <c r="H144" s="19">
        <v>0</v>
      </c>
      <c r="I144" s="17">
        <f>H144/E144</f>
        <v>0</v>
      </c>
      <c r="J144" s="19">
        <v>0</v>
      </c>
      <c r="K144" s="22">
        <f t="shared" si="18"/>
        <v>0</v>
      </c>
      <c r="L144" s="19">
        <v>0</v>
      </c>
      <c r="M144" s="22">
        <f t="shared" si="19"/>
        <v>0</v>
      </c>
      <c r="N144" s="19">
        <v>0</v>
      </c>
      <c r="O144" s="22">
        <f t="shared" si="20"/>
        <v>0</v>
      </c>
      <c r="P144" s="19">
        <v>1</v>
      </c>
      <c r="Q144" s="22">
        <f t="shared" si="21"/>
        <v>0.125</v>
      </c>
      <c r="R144" s="19">
        <v>0</v>
      </c>
      <c r="S144" s="22">
        <f t="shared" si="22"/>
        <v>0</v>
      </c>
    </row>
    <row r="145" spans="1:19" ht="25.5" customHeight="1" x14ac:dyDescent="0.25">
      <c r="A145" s="28"/>
      <c r="B145" s="21"/>
      <c r="C145" s="29" t="s">
        <v>85</v>
      </c>
      <c r="D145" s="20" t="s">
        <v>42</v>
      </c>
      <c r="E145" s="19">
        <f>113+33</f>
        <v>146</v>
      </c>
      <c r="F145" s="19">
        <v>122</v>
      </c>
      <c r="G145" s="22">
        <f t="shared" si="16"/>
        <v>0.83561643835616439</v>
      </c>
      <c r="H145" s="19">
        <v>2</v>
      </c>
      <c r="I145" s="17">
        <f t="shared" si="24"/>
        <v>1.3698630136986301E-2</v>
      </c>
      <c r="J145" s="19">
        <v>7</v>
      </c>
      <c r="K145" s="22">
        <f t="shared" si="18"/>
        <v>4.7945205479452052E-2</v>
      </c>
      <c r="L145" s="19">
        <v>0</v>
      </c>
      <c r="M145" s="22">
        <f t="shared" si="19"/>
        <v>0</v>
      </c>
      <c r="N145" s="19">
        <v>6</v>
      </c>
      <c r="O145" s="22">
        <f t="shared" si="20"/>
        <v>4.1095890410958902E-2</v>
      </c>
      <c r="P145" s="19">
        <v>6</v>
      </c>
      <c r="Q145" s="22">
        <f t="shared" si="21"/>
        <v>4.1095890410958902E-2</v>
      </c>
      <c r="R145" s="19">
        <v>3</v>
      </c>
      <c r="S145" s="22">
        <f t="shared" si="22"/>
        <v>2.0547945205479451E-2</v>
      </c>
    </row>
    <row r="146" spans="1:19" ht="27" customHeight="1" x14ac:dyDescent="0.25">
      <c r="A146" s="28"/>
      <c r="B146" s="21"/>
      <c r="C146" s="29"/>
      <c r="D146" s="20" t="s">
        <v>43</v>
      </c>
      <c r="E146" s="19">
        <v>24</v>
      </c>
      <c r="F146" s="19">
        <v>23</v>
      </c>
      <c r="G146" s="22">
        <f t="shared" si="16"/>
        <v>0.95833333333333337</v>
      </c>
      <c r="H146" s="19">
        <v>0</v>
      </c>
      <c r="I146" s="17">
        <f t="shared" si="24"/>
        <v>0</v>
      </c>
      <c r="J146" s="19">
        <v>0</v>
      </c>
      <c r="K146" s="22">
        <f t="shared" si="18"/>
        <v>0</v>
      </c>
      <c r="L146" s="19">
        <v>1</v>
      </c>
      <c r="M146" s="22">
        <f t="shared" si="19"/>
        <v>4.1666666666666664E-2</v>
      </c>
      <c r="N146" s="19">
        <v>0</v>
      </c>
      <c r="O146" s="22">
        <f t="shared" si="20"/>
        <v>0</v>
      </c>
      <c r="P146" s="19">
        <v>0</v>
      </c>
      <c r="Q146" s="22">
        <f t="shared" si="21"/>
        <v>0</v>
      </c>
      <c r="R146" s="19">
        <v>0</v>
      </c>
      <c r="S146" s="22">
        <f t="shared" si="22"/>
        <v>0</v>
      </c>
    </row>
    <row r="147" spans="1:19" ht="27.75" customHeight="1" x14ac:dyDescent="0.25">
      <c r="A147" s="28"/>
      <c r="B147" s="21"/>
      <c r="C147" s="19" t="s">
        <v>76</v>
      </c>
      <c r="D147" s="20" t="s">
        <v>42</v>
      </c>
      <c r="E147" s="19">
        <v>18</v>
      </c>
      <c r="F147" s="19">
        <v>10</v>
      </c>
      <c r="G147" s="22">
        <f t="shared" si="16"/>
        <v>0.55555555555555558</v>
      </c>
      <c r="H147" s="19">
        <v>0</v>
      </c>
      <c r="I147" s="17">
        <f t="shared" si="24"/>
        <v>0</v>
      </c>
      <c r="J147" s="19">
        <v>0</v>
      </c>
      <c r="K147" s="22">
        <f t="shared" si="18"/>
        <v>0</v>
      </c>
      <c r="L147" s="19">
        <v>0</v>
      </c>
      <c r="M147" s="22">
        <f t="shared" si="19"/>
        <v>0</v>
      </c>
      <c r="N147" s="19">
        <v>1</v>
      </c>
      <c r="O147" s="22">
        <f t="shared" si="20"/>
        <v>5.5555555555555552E-2</v>
      </c>
      <c r="P147" s="19">
        <v>7</v>
      </c>
      <c r="Q147" s="22">
        <f t="shared" si="21"/>
        <v>0.3888888888888889</v>
      </c>
      <c r="R147" s="19">
        <v>0</v>
      </c>
      <c r="S147" s="22">
        <f t="shared" si="22"/>
        <v>0</v>
      </c>
    </row>
    <row r="148" spans="1:19" ht="35.25" customHeight="1" x14ac:dyDescent="0.25">
      <c r="A148" s="28"/>
      <c r="B148" s="21"/>
      <c r="C148" s="19" t="s">
        <v>77</v>
      </c>
      <c r="D148" s="20" t="s">
        <v>42</v>
      </c>
      <c r="E148" s="19">
        <v>38</v>
      </c>
      <c r="F148" s="19">
        <v>29</v>
      </c>
      <c r="G148" s="22">
        <f t="shared" si="16"/>
        <v>0.76315789473684215</v>
      </c>
      <c r="H148" s="19">
        <v>2</v>
      </c>
      <c r="I148" s="17">
        <f t="shared" si="24"/>
        <v>5.2631578947368418E-2</v>
      </c>
      <c r="J148" s="19">
        <v>5</v>
      </c>
      <c r="K148" s="22">
        <f t="shared" si="18"/>
        <v>0.13157894736842105</v>
      </c>
      <c r="L148" s="19">
        <v>0</v>
      </c>
      <c r="M148" s="22">
        <f t="shared" si="19"/>
        <v>0</v>
      </c>
      <c r="N148" s="19">
        <v>1</v>
      </c>
      <c r="O148" s="22">
        <f t="shared" si="20"/>
        <v>2.6315789473684209E-2</v>
      </c>
      <c r="P148" s="19">
        <v>0</v>
      </c>
      <c r="Q148" s="22">
        <f t="shared" si="21"/>
        <v>0</v>
      </c>
      <c r="R148" s="19">
        <v>1</v>
      </c>
      <c r="S148" s="22">
        <f t="shared" si="22"/>
        <v>2.6315789473684209E-2</v>
      </c>
    </row>
    <row r="149" spans="1:19" ht="28.5" customHeight="1" x14ac:dyDescent="0.25">
      <c r="A149" s="28"/>
      <c r="B149" s="21"/>
      <c r="C149" s="19" t="s">
        <v>30</v>
      </c>
      <c r="D149" s="20" t="s">
        <v>42</v>
      </c>
      <c r="E149" s="19">
        <v>32</v>
      </c>
      <c r="F149" s="19">
        <v>22</v>
      </c>
      <c r="G149" s="22">
        <f t="shared" si="16"/>
        <v>0.6875</v>
      </c>
      <c r="H149" s="19">
        <v>2</v>
      </c>
      <c r="I149" s="17">
        <f t="shared" si="24"/>
        <v>6.25E-2</v>
      </c>
      <c r="J149" s="19">
        <v>6</v>
      </c>
      <c r="K149" s="22">
        <f t="shared" si="18"/>
        <v>0.1875</v>
      </c>
      <c r="L149" s="19">
        <v>0</v>
      </c>
      <c r="M149" s="22">
        <f t="shared" si="19"/>
        <v>0</v>
      </c>
      <c r="N149" s="19">
        <v>1</v>
      </c>
      <c r="O149" s="22">
        <f t="shared" si="20"/>
        <v>3.125E-2</v>
      </c>
      <c r="P149" s="19">
        <v>1</v>
      </c>
      <c r="Q149" s="22">
        <f t="shared" si="21"/>
        <v>3.125E-2</v>
      </c>
      <c r="R149" s="19">
        <v>0</v>
      </c>
      <c r="S149" s="22">
        <f t="shared" si="22"/>
        <v>0</v>
      </c>
    </row>
    <row r="150" spans="1:19" ht="60" customHeight="1" x14ac:dyDescent="0.25">
      <c r="A150" s="28"/>
      <c r="B150" s="23" t="s">
        <v>88</v>
      </c>
      <c r="C150" s="24" t="s">
        <v>91</v>
      </c>
      <c r="D150" s="25" t="s">
        <v>82</v>
      </c>
      <c r="E150" s="26">
        <v>20</v>
      </c>
      <c r="F150" s="26">
        <v>7</v>
      </c>
      <c r="G150" s="22">
        <f t="shared" si="16"/>
        <v>0.35</v>
      </c>
      <c r="H150" s="26">
        <v>3</v>
      </c>
      <c r="I150" s="17">
        <f t="shared" si="24"/>
        <v>0.15</v>
      </c>
      <c r="J150" s="26">
        <v>6</v>
      </c>
      <c r="K150" s="22">
        <f t="shared" si="18"/>
        <v>0.3</v>
      </c>
      <c r="L150" s="26">
        <v>0</v>
      </c>
      <c r="M150" s="22">
        <f t="shared" si="19"/>
        <v>0</v>
      </c>
      <c r="N150" s="26">
        <v>1</v>
      </c>
      <c r="O150" s="22">
        <f t="shared" si="20"/>
        <v>0.05</v>
      </c>
      <c r="P150" s="26">
        <v>3</v>
      </c>
      <c r="Q150" s="22">
        <f t="shared" si="21"/>
        <v>0.15</v>
      </c>
      <c r="R150" s="26">
        <v>0</v>
      </c>
      <c r="S150" s="22">
        <f t="shared" si="22"/>
        <v>0</v>
      </c>
    </row>
    <row r="151" spans="1:19" ht="15" customHeight="1" x14ac:dyDescent="0.25">
      <c r="A151" s="28"/>
      <c r="B151" s="23"/>
      <c r="C151" s="24" t="s">
        <v>92</v>
      </c>
      <c r="D151" s="25" t="s">
        <v>82</v>
      </c>
      <c r="E151" s="27">
        <v>12</v>
      </c>
      <c r="F151" s="26">
        <v>11</v>
      </c>
      <c r="G151" s="22">
        <f t="shared" si="16"/>
        <v>0.91666666666666663</v>
      </c>
      <c r="H151" s="26">
        <v>0</v>
      </c>
      <c r="I151" s="17">
        <f t="shared" si="24"/>
        <v>0</v>
      </c>
      <c r="J151" s="26">
        <v>0</v>
      </c>
      <c r="K151" s="22">
        <f t="shared" si="18"/>
        <v>0</v>
      </c>
      <c r="L151" s="26">
        <v>0</v>
      </c>
      <c r="M151" s="22">
        <f t="shared" si="19"/>
        <v>0</v>
      </c>
      <c r="N151" s="26">
        <v>0</v>
      </c>
      <c r="O151" s="22">
        <f t="shared" si="20"/>
        <v>0</v>
      </c>
      <c r="P151" s="26">
        <v>1</v>
      </c>
      <c r="Q151" s="22">
        <f t="shared" si="21"/>
        <v>8.3333333333333329E-2</v>
      </c>
      <c r="R151" s="26">
        <v>0</v>
      </c>
      <c r="S151" s="22">
        <f t="shared" si="22"/>
        <v>0</v>
      </c>
    </row>
    <row r="152" spans="1:19" x14ac:dyDescent="0.25">
      <c r="A152" s="28"/>
      <c r="B152" s="23"/>
      <c r="C152" s="24" t="s">
        <v>93</v>
      </c>
      <c r="D152" s="25" t="s">
        <v>82</v>
      </c>
      <c r="E152" s="26">
        <v>49</v>
      </c>
      <c r="F152" s="26">
        <v>34</v>
      </c>
      <c r="G152" s="22">
        <f t="shared" si="16"/>
        <v>0.69387755102040816</v>
      </c>
      <c r="H152" s="26">
        <v>0</v>
      </c>
      <c r="I152" s="17">
        <f t="shared" si="24"/>
        <v>0</v>
      </c>
      <c r="J152" s="26">
        <v>13</v>
      </c>
      <c r="K152" s="22">
        <f t="shared" si="18"/>
        <v>0.26530612244897961</v>
      </c>
      <c r="L152" s="26">
        <v>0</v>
      </c>
      <c r="M152" s="22">
        <f t="shared" si="19"/>
        <v>0</v>
      </c>
      <c r="N152" s="26">
        <v>1</v>
      </c>
      <c r="O152" s="22">
        <f t="shared" si="20"/>
        <v>2.0408163265306121E-2</v>
      </c>
      <c r="P152" s="26">
        <v>1</v>
      </c>
      <c r="Q152" s="22">
        <f t="shared" si="21"/>
        <v>2.0408163265306121E-2</v>
      </c>
      <c r="R152" s="26">
        <v>0</v>
      </c>
      <c r="S152" s="22">
        <f t="shared" si="22"/>
        <v>0</v>
      </c>
    </row>
    <row r="153" spans="1:19" x14ac:dyDescent="0.25">
      <c r="A153" s="28"/>
      <c r="B153" s="23"/>
      <c r="C153" s="24" t="s">
        <v>94</v>
      </c>
      <c r="D153" s="25" t="s">
        <v>82</v>
      </c>
      <c r="E153" s="27">
        <v>28</v>
      </c>
      <c r="F153" s="26">
        <v>12</v>
      </c>
      <c r="G153" s="22">
        <f t="shared" si="16"/>
        <v>0.42857142857142855</v>
      </c>
      <c r="H153" s="26">
        <v>1</v>
      </c>
      <c r="I153" s="17">
        <f t="shared" si="24"/>
        <v>3.5714285714285712E-2</v>
      </c>
      <c r="J153" s="26">
        <v>11</v>
      </c>
      <c r="K153" s="22">
        <f t="shared" si="18"/>
        <v>0.39285714285714285</v>
      </c>
      <c r="L153" s="26">
        <v>0</v>
      </c>
      <c r="M153" s="22">
        <f t="shared" si="19"/>
        <v>0</v>
      </c>
      <c r="N153" s="26">
        <v>0</v>
      </c>
      <c r="O153" s="22">
        <f t="shared" si="20"/>
        <v>0</v>
      </c>
      <c r="P153" s="26">
        <v>4</v>
      </c>
      <c r="Q153" s="22">
        <f t="shared" si="21"/>
        <v>0.14285714285714285</v>
      </c>
      <c r="R153" s="26">
        <v>0</v>
      </c>
      <c r="S153" s="22">
        <f t="shared" si="22"/>
        <v>0</v>
      </c>
    </row>
    <row r="154" spans="1:19" ht="47.25" x14ac:dyDescent="0.25">
      <c r="A154" s="28"/>
      <c r="B154" s="23" t="s">
        <v>89</v>
      </c>
      <c r="C154" s="24" t="s">
        <v>91</v>
      </c>
      <c r="D154" s="25" t="s">
        <v>82</v>
      </c>
      <c r="E154" s="26">
        <v>14</v>
      </c>
      <c r="F154" s="26">
        <v>13</v>
      </c>
      <c r="G154" s="22">
        <f t="shared" si="16"/>
        <v>0.9285714285714286</v>
      </c>
      <c r="H154" s="26">
        <v>1</v>
      </c>
      <c r="I154" s="17">
        <f t="shared" si="24"/>
        <v>7.1428571428571425E-2</v>
      </c>
      <c r="J154" s="26">
        <v>0</v>
      </c>
      <c r="K154" s="22">
        <f t="shared" si="18"/>
        <v>0</v>
      </c>
      <c r="L154" s="26">
        <v>0</v>
      </c>
      <c r="M154" s="22">
        <f t="shared" si="19"/>
        <v>0</v>
      </c>
      <c r="N154" s="26">
        <v>0</v>
      </c>
      <c r="O154" s="22">
        <f t="shared" si="20"/>
        <v>0</v>
      </c>
      <c r="P154" s="26">
        <v>0</v>
      </c>
      <c r="Q154" s="22">
        <f t="shared" si="21"/>
        <v>0</v>
      </c>
      <c r="R154" s="26">
        <v>0</v>
      </c>
      <c r="S154" s="22">
        <f t="shared" si="22"/>
        <v>0</v>
      </c>
    </row>
    <row r="155" spans="1:19" x14ac:dyDescent="0.25">
      <c r="A155" s="28"/>
      <c r="B155" s="23"/>
      <c r="C155" s="24" t="s">
        <v>95</v>
      </c>
      <c r="D155" s="25" t="s">
        <v>82</v>
      </c>
      <c r="E155" s="26">
        <v>15</v>
      </c>
      <c r="F155" s="26">
        <v>9</v>
      </c>
      <c r="G155" s="22">
        <f t="shared" si="16"/>
        <v>0.6</v>
      </c>
      <c r="H155" s="26">
        <v>1</v>
      </c>
      <c r="I155" s="17">
        <f t="shared" si="24"/>
        <v>6.6666666666666666E-2</v>
      </c>
      <c r="J155" s="26">
        <v>4</v>
      </c>
      <c r="K155" s="22">
        <f t="shared" si="18"/>
        <v>0.26666666666666666</v>
      </c>
      <c r="L155" s="26">
        <v>0</v>
      </c>
      <c r="M155" s="22">
        <f t="shared" si="19"/>
        <v>0</v>
      </c>
      <c r="N155" s="26">
        <v>1</v>
      </c>
      <c r="O155" s="22">
        <f t="shared" si="20"/>
        <v>6.6666666666666666E-2</v>
      </c>
      <c r="P155" s="26">
        <v>0</v>
      </c>
      <c r="Q155" s="22">
        <f t="shared" si="21"/>
        <v>0</v>
      </c>
      <c r="R155" s="26">
        <v>0</v>
      </c>
      <c r="S155" s="22">
        <f t="shared" si="22"/>
        <v>0</v>
      </c>
    </row>
    <row r="156" spans="1:19" x14ac:dyDescent="0.25">
      <c r="A156" s="28"/>
      <c r="B156" s="23"/>
      <c r="C156" s="24" t="s">
        <v>96</v>
      </c>
      <c r="D156" s="25" t="s">
        <v>82</v>
      </c>
      <c r="E156" s="26">
        <v>22</v>
      </c>
      <c r="F156" s="26">
        <v>7</v>
      </c>
      <c r="G156" s="22">
        <f t="shared" si="16"/>
        <v>0.31818181818181818</v>
      </c>
      <c r="H156" s="26">
        <v>1</v>
      </c>
      <c r="I156" s="17">
        <f t="shared" si="24"/>
        <v>4.5454545454545456E-2</v>
      </c>
      <c r="J156" s="26">
        <v>9</v>
      </c>
      <c r="K156" s="22">
        <f t="shared" si="18"/>
        <v>0.40909090909090912</v>
      </c>
      <c r="L156" s="26">
        <v>0</v>
      </c>
      <c r="M156" s="22">
        <f t="shared" si="19"/>
        <v>0</v>
      </c>
      <c r="N156" s="26">
        <v>0</v>
      </c>
      <c r="O156" s="22">
        <f t="shared" si="20"/>
        <v>0</v>
      </c>
      <c r="P156" s="26">
        <v>5</v>
      </c>
      <c r="Q156" s="22">
        <f t="shared" si="21"/>
        <v>0.22727272727272727</v>
      </c>
      <c r="R156" s="26">
        <v>0</v>
      </c>
      <c r="S156" s="22">
        <f t="shared" si="22"/>
        <v>0</v>
      </c>
    </row>
    <row r="157" spans="1:19" ht="54.75" customHeight="1" x14ac:dyDescent="0.25">
      <c r="A157" s="28"/>
      <c r="B157" s="23" t="s">
        <v>90</v>
      </c>
      <c r="C157" s="24" t="s">
        <v>97</v>
      </c>
      <c r="D157" s="25" t="s">
        <v>82</v>
      </c>
      <c r="E157" s="26">
        <v>8</v>
      </c>
      <c r="F157" s="26">
        <v>5</v>
      </c>
      <c r="G157" s="22">
        <f t="shared" si="16"/>
        <v>0.625</v>
      </c>
      <c r="H157" s="26">
        <v>0</v>
      </c>
      <c r="I157" s="17">
        <f t="shared" si="24"/>
        <v>0</v>
      </c>
      <c r="J157" s="26">
        <v>3</v>
      </c>
      <c r="K157" s="22">
        <f t="shared" si="18"/>
        <v>0.375</v>
      </c>
      <c r="L157" s="26">
        <v>0</v>
      </c>
      <c r="M157" s="22">
        <f t="shared" si="19"/>
        <v>0</v>
      </c>
      <c r="N157" s="26">
        <v>0</v>
      </c>
      <c r="O157" s="22">
        <f t="shared" si="20"/>
        <v>0</v>
      </c>
      <c r="P157" s="26">
        <v>0</v>
      </c>
      <c r="Q157" s="22">
        <f t="shared" si="21"/>
        <v>0</v>
      </c>
      <c r="R157" s="26">
        <v>0</v>
      </c>
      <c r="S157" s="22">
        <f t="shared" si="22"/>
        <v>0</v>
      </c>
    </row>
    <row r="158" spans="1:19" ht="57.75" customHeight="1" x14ac:dyDescent="0.25">
      <c r="A158" s="28"/>
      <c r="B158" s="23"/>
      <c r="C158" s="24" t="s">
        <v>98</v>
      </c>
      <c r="D158" s="25" t="s">
        <v>82</v>
      </c>
      <c r="E158" s="26">
        <v>5</v>
      </c>
      <c r="F158" s="26">
        <v>4</v>
      </c>
      <c r="G158" s="22">
        <f t="shared" si="16"/>
        <v>0.8</v>
      </c>
      <c r="H158" s="26">
        <v>0</v>
      </c>
      <c r="I158" s="17">
        <f t="shared" si="24"/>
        <v>0</v>
      </c>
      <c r="J158" s="26">
        <v>1</v>
      </c>
      <c r="K158" s="22">
        <f t="shared" si="18"/>
        <v>0.2</v>
      </c>
      <c r="L158" s="26">
        <v>0</v>
      </c>
      <c r="M158" s="22">
        <f t="shared" si="19"/>
        <v>0</v>
      </c>
      <c r="N158" s="26">
        <v>0</v>
      </c>
      <c r="O158" s="22">
        <f t="shared" si="20"/>
        <v>0</v>
      </c>
      <c r="P158" s="26">
        <v>0</v>
      </c>
      <c r="Q158" s="22">
        <f t="shared" si="21"/>
        <v>0</v>
      </c>
      <c r="R158" s="26">
        <v>0</v>
      </c>
      <c r="S158" s="22">
        <f t="shared" si="22"/>
        <v>0</v>
      </c>
    </row>
    <row r="159" spans="1:19" ht="47.25" x14ac:dyDescent="0.25">
      <c r="A159" s="28"/>
      <c r="B159" s="23"/>
      <c r="C159" s="24" t="s">
        <v>78</v>
      </c>
      <c r="D159" s="25" t="s">
        <v>82</v>
      </c>
      <c r="E159" s="26">
        <v>7</v>
      </c>
      <c r="F159" s="26">
        <v>5</v>
      </c>
      <c r="G159" s="22">
        <f t="shared" si="16"/>
        <v>0.7142857142857143</v>
      </c>
      <c r="H159" s="26">
        <v>1</v>
      </c>
      <c r="I159" s="17">
        <f t="shared" si="24"/>
        <v>0.14285714285714285</v>
      </c>
      <c r="J159" s="26">
        <v>1</v>
      </c>
      <c r="K159" s="22">
        <f t="shared" si="18"/>
        <v>0.14285714285714285</v>
      </c>
      <c r="L159" s="26">
        <v>0</v>
      </c>
      <c r="M159" s="22">
        <f t="shared" si="19"/>
        <v>0</v>
      </c>
      <c r="N159" s="26">
        <v>0</v>
      </c>
      <c r="O159" s="22">
        <f t="shared" si="20"/>
        <v>0</v>
      </c>
      <c r="P159" s="26">
        <v>0</v>
      </c>
      <c r="Q159" s="22">
        <f t="shared" si="21"/>
        <v>0</v>
      </c>
      <c r="R159" s="26">
        <v>0</v>
      </c>
      <c r="S159" s="22">
        <f t="shared" si="22"/>
        <v>0</v>
      </c>
    </row>
    <row r="160" spans="1:19" ht="31.5" x14ac:dyDescent="0.25">
      <c r="A160" s="28"/>
      <c r="B160" s="23"/>
      <c r="C160" s="24" t="s">
        <v>79</v>
      </c>
      <c r="D160" s="25" t="s">
        <v>82</v>
      </c>
      <c r="E160" s="26">
        <v>12</v>
      </c>
      <c r="F160" s="26">
        <v>7</v>
      </c>
      <c r="G160" s="22">
        <f t="shared" si="16"/>
        <v>0.58333333333333337</v>
      </c>
      <c r="H160" s="26">
        <v>2</v>
      </c>
      <c r="I160" s="17">
        <f t="shared" si="24"/>
        <v>0.16666666666666666</v>
      </c>
      <c r="J160" s="26">
        <v>2</v>
      </c>
      <c r="K160" s="22">
        <f t="shared" si="18"/>
        <v>0.16666666666666666</v>
      </c>
      <c r="L160" s="26">
        <v>0</v>
      </c>
      <c r="M160" s="22">
        <f t="shared" si="19"/>
        <v>0</v>
      </c>
      <c r="N160" s="26">
        <v>0</v>
      </c>
      <c r="O160" s="22">
        <f t="shared" si="20"/>
        <v>0</v>
      </c>
      <c r="P160" s="26">
        <v>1</v>
      </c>
      <c r="Q160" s="22">
        <f t="shared" si="21"/>
        <v>8.3333333333333329E-2</v>
      </c>
      <c r="R160" s="26">
        <v>0</v>
      </c>
      <c r="S160" s="22">
        <f t="shared" si="22"/>
        <v>0</v>
      </c>
    </row>
    <row r="161" spans="1:19" ht="31.5" x14ac:dyDescent="0.25">
      <c r="A161" s="28"/>
      <c r="B161" s="23"/>
      <c r="C161" s="24" t="s">
        <v>83</v>
      </c>
      <c r="D161" s="25" t="s">
        <v>82</v>
      </c>
      <c r="E161" s="26">
        <v>19</v>
      </c>
      <c r="F161" s="26">
        <v>11</v>
      </c>
      <c r="G161" s="22">
        <f t="shared" si="16"/>
        <v>0.57894736842105265</v>
      </c>
      <c r="H161" s="26">
        <v>0</v>
      </c>
      <c r="I161" s="17">
        <f t="shared" si="24"/>
        <v>0</v>
      </c>
      <c r="J161" s="26">
        <v>3</v>
      </c>
      <c r="K161" s="22">
        <f t="shared" si="18"/>
        <v>0.15789473684210525</v>
      </c>
      <c r="L161" s="26">
        <v>0</v>
      </c>
      <c r="M161" s="22">
        <f t="shared" si="19"/>
        <v>0</v>
      </c>
      <c r="N161" s="26">
        <v>1</v>
      </c>
      <c r="O161" s="22">
        <f t="shared" si="20"/>
        <v>5.2631578947368418E-2</v>
      </c>
      <c r="P161" s="26">
        <v>3</v>
      </c>
      <c r="Q161" s="22">
        <f t="shared" si="21"/>
        <v>0.15789473684210525</v>
      </c>
      <c r="R161" s="26">
        <v>1</v>
      </c>
      <c r="S161" s="22">
        <f t="shared" si="22"/>
        <v>5.2631578947368418E-2</v>
      </c>
    </row>
    <row r="162" spans="1:19" x14ac:dyDescent="0.25">
      <c r="A162" s="46" t="s">
        <v>71</v>
      </c>
      <c r="B162" s="47"/>
      <c r="C162" s="48"/>
      <c r="D162" s="39" t="s">
        <v>41</v>
      </c>
      <c r="E162" s="40">
        <f>E163+E164+E165</f>
        <v>2614</v>
      </c>
      <c r="F162" s="40">
        <f>F163+F164+F165</f>
        <v>1522</v>
      </c>
      <c r="G162" s="36">
        <f t="shared" si="16"/>
        <v>0.5822494261667942</v>
      </c>
      <c r="H162" s="40">
        <f t="shared" ref="H162:R162" si="25">H163+H164+H165</f>
        <v>50</v>
      </c>
      <c r="I162" s="4">
        <f t="shared" si="24"/>
        <v>1.9127773527161437E-2</v>
      </c>
      <c r="J162" s="40">
        <f t="shared" si="25"/>
        <v>790</v>
      </c>
      <c r="K162" s="36">
        <f t="shared" si="18"/>
        <v>0.30221882172915071</v>
      </c>
      <c r="L162" s="40">
        <f>L163+L164+L165</f>
        <v>68</v>
      </c>
      <c r="M162" s="36">
        <f t="shared" si="19"/>
        <v>2.6013771996939557E-2</v>
      </c>
      <c r="N162" s="40">
        <f t="shared" si="25"/>
        <v>37</v>
      </c>
      <c r="O162" s="36">
        <f t="shared" si="20"/>
        <v>1.4154552410099464E-2</v>
      </c>
      <c r="P162" s="40">
        <f t="shared" si="25"/>
        <v>106</v>
      </c>
      <c r="Q162" s="36">
        <f t="shared" si="21"/>
        <v>4.0550879877582248E-2</v>
      </c>
      <c r="R162" s="40">
        <f t="shared" si="25"/>
        <v>41</v>
      </c>
      <c r="S162" s="36">
        <f t="shared" si="22"/>
        <v>1.5684774292272378E-2</v>
      </c>
    </row>
    <row r="163" spans="1:19" x14ac:dyDescent="0.25">
      <c r="A163" s="49"/>
      <c r="B163" s="50"/>
      <c r="C163" s="51"/>
      <c r="D163" s="39" t="s">
        <v>43</v>
      </c>
      <c r="E163" s="40">
        <f>SUM(E7,E10,E13,E16,E19,E22,E25,E28,E31,E34,E37,E40,E43,E47,E50,E53,E57,E61,E64,E67,E71,E74,E77,E80,E83,E86,E89,E92,E95,E99,E103,E107,E110,E113,E116,E119,E122,E125,E128,E131,E134,E139,E144,E146)</f>
        <v>588</v>
      </c>
      <c r="F163" s="40">
        <f>SUM(F7,F10,F13,F16,F19,F22,F25,F28,F31,F34,F37,F40,F43,F47,F50,F53,F57,F61,F64,F67,F71,F74,F77,F80,F83,F86,F89,F92,F95,F99,F103,F107,F110,F113,F116,F119,F122,F125,F128,F131,F134,F139,F144,F146)</f>
        <v>500</v>
      </c>
      <c r="G163" s="36">
        <f t="shared" si="16"/>
        <v>0.85034013605442171</v>
      </c>
      <c r="H163" s="40">
        <f t="shared" ref="H163:R163" si="26">SUM(H7,H10,H13,H16,H19,H22,H25,H28,H31,H34,H37,H40,H43,H47,H50,H53,H57,H61,H64,H67,H71,H74,H77,H80,H83,H86,H89,H92,H95,H99,H103,H107,H110,H113,H116,H119,H122,H125,H128,H131,H134,H139,H144,H146)</f>
        <v>5</v>
      </c>
      <c r="I163" s="4">
        <f t="shared" si="24"/>
        <v>8.5034013605442185E-3</v>
      </c>
      <c r="J163" s="40">
        <f t="shared" si="26"/>
        <v>0</v>
      </c>
      <c r="K163" s="36">
        <f t="shared" si="18"/>
        <v>0</v>
      </c>
      <c r="L163" s="40">
        <f t="shared" si="26"/>
        <v>59</v>
      </c>
      <c r="M163" s="36">
        <f t="shared" si="19"/>
        <v>0.10034013605442177</v>
      </c>
      <c r="N163" s="40">
        <f t="shared" si="26"/>
        <v>3</v>
      </c>
      <c r="O163" s="36">
        <f t="shared" si="20"/>
        <v>5.1020408163265302E-3</v>
      </c>
      <c r="P163" s="40">
        <f t="shared" si="26"/>
        <v>13</v>
      </c>
      <c r="Q163" s="36">
        <f t="shared" si="21"/>
        <v>2.2108843537414966E-2</v>
      </c>
      <c r="R163" s="40">
        <f t="shared" si="26"/>
        <v>8</v>
      </c>
      <c r="S163" s="36">
        <f t="shared" si="22"/>
        <v>1.3605442176870748E-2</v>
      </c>
    </row>
    <row r="164" spans="1:19" x14ac:dyDescent="0.25">
      <c r="A164" s="49"/>
      <c r="B164" s="50"/>
      <c r="C164" s="51"/>
      <c r="D164" s="39" t="s">
        <v>42</v>
      </c>
      <c r="E164" s="40">
        <f>SUM(E8,E11,E14,E17,E20,E23,E26,E29,E32,E35,E38,E41,E44,E45,E48,E51,E54,E58,E62,E65,E69,E72,E75,E78,E81,E84,E87,E90,E93,E96,E100,E104,E108,E111,E114,E117,E120,E123,E126,E129,E132,E135,E138,E140,E141,E143,E145,E147,E148,E149,E150,E151,E152,E153,E154,E155,E156,E157,E158,E159,E160,E161)</f>
        <v>1892</v>
      </c>
      <c r="F164" s="40">
        <f>SUM(F8,F11,F14,F17,F20,F23,F26,F29,F32,F35,F38,F41,F44,F45,F48,F51,F54,F58,F62,F65,F69,F72,F75,F78,F81,F84,F87,F90,F93,F96,F100,F104,F108,F111,F114,F117,F120,F123,F126,F129,F132,F135,F138,F140,F141,F143,F145,F147,F148,F149,F150,F151,F152,F153,F154,F155,F156,F157,F158,F159,F160,F161)</f>
        <v>909</v>
      </c>
      <c r="G164" s="36">
        <f t="shared" si="16"/>
        <v>0.48044397463002114</v>
      </c>
      <c r="H164" s="40">
        <f t="shared" ref="H164:R164" si="27">SUM(H8,H11,H14,H17,H20,H23,H26,H29,H32,H35,H38,H41,H44,H45,H48,H51,H54,H58,H62,H65,H69,H72,H75,H78,H81,H84,H87,H90,H93,H96,H100,H104,H108,H111,H114,H117,H120,H123,H126,H129,H132,H135,H138,H140,H141,H143,H145,H147,H148,H149,H150,H151,H152,H153,H154,H155,H156,H157,H158,H159,H160,H161)</f>
        <v>44</v>
      </c>
      <c r="I164" s="4">
        <f t="shared" si="24"/>
        <v>2.3255813953488372E-2</v>
      </c>
      <c r="J164" s="40">
        <v>790</v>
      </c>
      <c r="K164" s="36">
        <f t="shared" si="18"/>
        <v>0.41754756871035942</v>
      </c>
      <c r="L164" s="40">
        <v>0</v>
      </c>
      <c r="M164" s="36">
        <f t="shared" si="19"/>
        <v>0</v>
      </c>
      <c r="N164" s="40">
        <f t="shared" si="27"/>
        <v>31</v>
      </c>
      <c r="O164" s="36">
        <f t="shared" si="20"/>
        <v>1.6384778012684991E-2</v>
      </c>
      <c r="P164" s="40">
        <f t="shared" si="27"/>
        <v>87</v>
      </c>
      <c r="Q164" s="36">
        <f t="shared" si="21"/>
        <v>4.59830866807611E-2</v>
      </c>
      <c r="R164" s="40">
        <f t="shared" si="27"/>
        <v>31</v>
      </c>
      <c r="S164" s="36">
        <f t="shared" si="22"/>
        <v>1.6384778012684991E-2</v>
      </c>
    </row>
    <row r="165" spans="1:19" ht="21.75" customHeight="1" x14ac:dyDescent="0.25">
      <c r="A165" s="52"/>
      <c r="B165" s="53"/>
      <c r="C165" s="54"/>
      <c r="D165" s="39" t="s">
        <v>46</v>
      </c>
      <c r="E165" s="40">
        <f>SUM(E55,E59,E68,E97,E101,E105,E136,E142)</f>
        <v>134</v>
      </c>
      <c r="F165" s="40">
        <f>SUM(F55,F59,F68,F97,F101,F105,F136,F142)</f>
        <v>113</v>
      </c>
      <c r="G165" s="36">
        <f t="shared" si="16"/>
        <v>0.84328358208955223</v>
      </c>
      <c r="H165" s="40">
        <f t="shared" ref="H165:R165" si="28">SUM(H55,H59,H68,H97,H101,H105,H136,H142)</f>
        <v>1</v>
      </c>
      <c r="I165" s="4">
        <f t="shared" si="24"/>
        <v>7.462686567164179E-3</v>
      </c>
      <c r="J165" s="40">
        <f t="shared" si="28"/>
        <v>0</v>
      </c>
      <c r="K165" s="36">
        <f t="shared" si="18"/>
        <v>0</v>
      </c>
      <c r="L165" s="40">
        <f t="shared" si="28"/>
        <v>9</v>
      </c>
      <c r="M165" s="36">
        <f t="shared" si="19"/>
        <v>6.7164179104477612E-2</v>
      </c>
      <c r="N165" s="40">
        <f t="shared" si="28"/>
        <v>3</v>
      </c>
      <c r="O165" s="36">
        <f t="shared" si="20"/>
        <v>2.2388059701492536E-2</v>
      </c>
      <c r="P165" s="40">
        <f t="shared" si="28"/>
        <v>6</v>
      </c>
      <c r="Q165" s="36">
        <f t="shared" si="21"/>
        <v>4.4776119402985072E-2</v>
      </c>
      <c r="R165" s="40">
        <f t="shared" si="28"/>
        <v>2</v>
      </c>
      <c r="S165" s="36">
        <f t="shared" si="22"/>
        <v>1.4925373134328358E-2</v>
      </c>
    </row>
    <row r="166" spans="1:19" s="6" customFormat="1" x14ac:dyDescent="0.25">
      <c r="A166" s="55"/>
      <c r="B166" s="56"/>
      <c r="C166" s="57"/>
      <c r="D166" s="55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</row>
    <row r="167" spans="1:19" s="6" customFormat="1" x14ac:dyDescent="0.25">
      <c r="A167" s="55"/>
      <c r="B167" s="56"/>
      <c r="C167" s="57"/>
      <c r="D167" s="55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</row>
    <row r="168" spans="1:19" s="3" customFormat="1" x14ac:dyDescent="0.25">
      <c r="A168" s="58"/>
      <c r="B168" s="59"/>
      <c r="C168" s="60"/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</row>
    <row r="169" spans="1:19" s="3" customFormat="1" x14ac:dyDescent="0.25">
      <c r="A169" s="58"/>
      <c r="B169" s="59"/>
      <c r="C169" s="60"/>
      <c r="D169" s="58"/>
      <c r="E169" s="61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2"/>
      <c r="R169" s="61"/>
      <c r="S169" s="62"/>
    </row>
    <row r="170" spans="1:19" s="3" customFormat="1" x14ac:dyDescent="0.25">
      <c r="A170" s="58"/>
      <c r="B170" s="59"/>
      <c r="C170" s="60"/>
      <c r="D170" s="58"/>
      <c r="E170" s="61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2"/>
      <c r="R170" s="61"/>
      <c r="S170" s="62"/>
    </row>
    <row r="171" spans="1:19" s="3" customFormat="1" x14ac:dyDescent="0.25">
      <c r="A171" s="58"/>
      <c r="B171" s="59"/>
      <c r="C171" s="60"/>
      <c r="D171" s="58"/>
      <c r="E171" s="61"/>
      <c r="F171" s="61"/>
      <c r="G171" s="62"/>
      <c r="H171" s="61"/>
      <c r="I171" s="62"/>
      <c r="J171" s="61"/>
      <c r="K171" s="62"/>
      <c r="L171" s="61"/>
      <c r="M171" s="62"/>
      <c r="N171" s="61"/>
      <c r="O171" s="62"/>
      <c r="P171" s="61"/>
      <c r="Q171" s="62"/>
      <c r="R171" s="61"/>
      <c r="S171" s="62"/>
    </row>
    <row r="172" spans="1:19" s="3" customFormat="1" x14ac:dyDescent="0.25">
      <c r="A172" s="58"/>
      <c r="B172" s="59"/>
      <c r="C172" s="60"/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</row>
    <row r="173" spans="1:19" s="3" customFormat="1" x14ac:dyDescent="0.25">
      <c r="A173" s="58"/>
      <c r="B173" s="59"/>
      <c r="C173" s="60"/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</row>
    <row r="174" spans="1:19" s="3" customFormat="1" x14ac:dyDescent="0.25">
      <c r="A174" s="58"/>
      <c r="B174" s="59"/>
      <c r="C174" s="60"/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</row>
    <row r="175" spans="1:19" s="3" customFormat="1" x14ac:dyDescent="0.25">
      <c r="A175" s="58"/>
      <c r="B175" s="59"/>
      <c r="C175" s="60"/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</row>
    <row r="176" spans="1:19" s="3" customFormat="1" x14ac:dyDescent="0.25">
      <c r="A176" s="58"/>
      <c r="B176" s="59"/>
      <c r="C176" s="60"/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</row>
    <row r="177" spans="1:19" s="3" customFormat="1" x14ac:dyDescent="0.25">
      <c r="A177" s="58"/>
      <c r="B177" s="59"/>
      <c r="C177" s="60"/>
      <c r="D177" s="5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</row>
    <row r="178" spans="1:19" s="3" customFormat="1" x14ac:dyDescent="0.25">
      <c r="A178" s="58"/>
      <c r="B178" s="59"/>
      <c r="C178" s="60"/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</row>
    <row r="179" spans="1:19" s="3" customFormat="1" x14ac:dyDescent="0.25">
      <c r="A179" s="58"/>
      <c r="B179" s="59"/>
      <c r="C179" s="60"/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</row>
    <row r="180" spans="1:19" s="3" customFormat="1" x14ac:dyDescent="0.25">
      <c r="A180" s="58"/>
      <c r="B180" s="59"/>
      <c r="C180" s="60"/>
      <c r="D180" s="5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</row>
    <row r="181" spans="1:19" s="3" customFormat="1" x14ac:dyDescent="0.25">
      <c r="A181" s="58"/>
      <c r="B181" s="59"/>
      <c r="C181" s="60"/>
      <c r="D181" s="5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</row>
    <row r="182" spans="1:19" s="3" customFormat="1" x14ac:dyDescent="0.25">
      <c r="A182" s="58"/>
      <c r="B182" s="59"/>
      <c r="C182" s="60"/>
      <c r="D182" s="5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</row>
    <row r="183" spans="1:19" s="3" customFormat="1" x14ac:dyDescent="0.25">
      <c r="A183" s="58"/>
      <c r="B183" s="59"/>
      <c r="C183" s="60"/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</row>
    <row r="184" spans="1:19" s="3" customFormat="1" x14ac:dyDescent="0.25">
      <c r="A184" s="58"/>
      <c r="B184" s="59"/>
      <c r="C184" s="60"/>
      <c r="D184" s="5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</row>
    <row r="185" spans="1:19" s="3" customFormat="1" x14ac:dyDescent="0.25">
      <c r="A185" s="58"/>
      <c r="B185" s="59"/>
      <c r="C185" s="60"/>
      <c r="D185" s="5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</row>
    <row r="186" spans="1:19" s="3" customFormat="1" x14ac:dyDescent="0.25">
      <c r="A186" s="58"/>
      <c r="B186" s="59"/>
      <c r="C186" s="60"/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</row>
    <row r="187" spans="1:19" s="3" customFormat="1" x14ac:dyDescent="0.25">
      <c r="A187" s="58"/>
      <c r="B187" s="59"/>
      <c r="C187" s="60"/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</row>
    <row r="188" spans="1:19" s="3" customFormat="1" x14ac:dyDescent="0.25">
      <c r="A188" s="58"/>
      <c r="B188" s="59"/>
      <c r="C188" s="60"/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</row>
    <row r="189" spans="1:19" s="3" customFormat="1" x14ac:dyDescent="0.25">
      <c r="A189" s="58"/>
      <c r="B189" s="59"/>
      <c r="C189" s="60"/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</row>
    <row r="190" spans="1:19" s="3" customFormat="1" x14ac:dyDescent="0.25">
      <c r="A190" s="58"/>
      <c r="B190" s="59"/>
      <c r="C190" s="60"/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</row>
    <row r="191" spans="1:19" s="3" customFormat="1" x14ac:dyDescent="0.25">
      <c r="A191" s="58"/>
      <c r="B191" s="59"/>
      <c r="C191" s="60"/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</row>
    <row r="192" spans="1:19" s="3" customFormat="1" x14ac:dyDescent="0.25">
      <c r="A192" s="58"/>
      <c r="B192" s="59"/>
      <c r="C192" s="60"/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</row>
    <row r="193" spans="1:19" s="3" customFormat="1" x14ac:dyDescent="0.25">
      <c r="A193" s="58"/>
      <c r="B193" s="59"/>
      <c r="C193" s="60"/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</row>
    <row r="194" spans="1:19" s="3" customFormat="1" x14ac:dyDescent="0.25">
      <c r="A194" s="58"/>
      <c r="B194" s="59"/>
      <c r="C194" s="60"/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</row>
    <row r="195" spans="1:19" s="3" customFormat="1" x14ac:dyDescent="0.25">
      <c r="A195" s="58"/>
      <c r="B195" s="59"/>
      <c r="C195" s="60"/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</row>
    <row r="196" spans="1:19" s="3" customFormat="1" x14ac:dyDescent="0.25">
      <c r="A196" s="58"/>
      <c r="B196" s="59"/>
      <c r="C196" s="60"/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</row>
    <row r="197" spans="1:19" s="3" customFormat="1" x14ac:dyDescent="0.25">
      <c r="A197" s="58"/>
      <c r="B197" s="59"/>
      <c r="C197" s="60"/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</row>
    <row r="198" spans="1:19" s="3" customFormat="1" x14ac:dyDescent="0.25">
      <c r="A198" s="58"/>
      <c r="B198" s="59"/>
      <c r="C198" s="60"/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</row>
    <row r="199" spans="1:19" s="3" customFormat="1" x14ac:dyDescent="0.25">
      <c r="A199" s="58"/>
      <c r="B199" s="59"/>
      <c r="C199" s="60"/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</row>
    <row r="200" spans="1:19" s="3" customFormat="1" x14ac:dyDescent="0.25">
      <c r="A200" s="58"/>
      <c r="B200" s="59"/>
      <c r="C200" s="60"/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</row>
    <row r="201" spans="1:19" s="3" customFormat="1" x14ac:dyDescent="0.25">
      <c r="A201" s="58"/>
      <c r="B201" s="59"/>
      <c r="C201" s="60"/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</row>
    <row r="202" spans="1:19" s="3" customFormat="1" x14ac:dyDescent="0.25">
      <c r="A202" s="58"/>
      <c r="B202" s="59"/>
      <c r="C202" s="60"/>
      <c r="D202" s="5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</row>
    <row r="203" spans="1:19" s="3" customFormat="1" x14ac:dyDescent="0.25">
      <c r="A203" s="58"/>
      <c r="B203" s="59"/>
      <c r="C203" s="60"/>
      <c r="D203" s="5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</row>
    <row r="204" spans="1:19" s="3" customFormat="1" x14ac:dyDescent="0.25">
      <c r="A204" s="58"/>
      <c r="B204" s="59"/>
      <c r="C204" s="60"/>
      <c r="D204" s="5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</row>
    <row r="205" spans="1:19" s="3" customFormat="1" x14ac:dyDescent="0.25">
      <c r="A205" s="58"/>
      <c r="B205" s="59"/>
      <c r="C205" s="60"/>
      <c r="D205" s="5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</row>
    <row r="206" spans="1:19" s="3" customFormat="1" x14ac:dyDescent="0.25">
      <c r="A206" s="58"/>
      <c r="B206" s="59"/>
      <c r="C206" s="60"/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</row>
    <row r="207" spans="1:19" s="3" customFormat="1" x14ac:dyDescent="0.25">
      <c r="A207" s="58"/>
      <c r="B207" s="59"/>
      <c r="C207" s="60"/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</row>
    <row r="208" spans="1:19" s="3" customFormat="1" x14ac:dyDescent="0.25">
      <c r="A208" s="58"/>
      <c r="B208" s="59"/>
      <c r="C208" s="60"/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</row>
    <row r="209" spans="1:19" s="3" customFormat="1" x14ac:dyDescent="0.25">
      <c r="A209" s="58"/>
      <c r="B209" s="59"/>
      <c r="C209" s="60"/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</row>
    <row r="210" spans="1:19" s="3" customFormat="1" x14ac:dyDescent="0.25">
      <c r="A210" s="58"/>
      <c r="B210" s="59"/>
      <c r="C210" s="60"/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</row>
    <row r="211" spans="1:19" s="3" customFormat="1" x14ac:dyDescent="0.25">
      <c r="A211" s="58"/>
      <c r="B211" s="59"/>
      <c r="C211" s="60"/>
      <c r="D211" s="5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</row>
    <row r="212" spans="1:19" s="3" customFormat="1" x14ac:dyDescent="0.25">
      <c r="A212" s="58"/>
      <c r="B212" s="59"/>
      <c r="C212" s="60"/>
      <c r="D212" s="5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</row>
    <row r="213" spans="1:19" s="3" customFormat="1" x14ac:dyDescent="0.25">
      <c r="A213" s="58"/>
      <c r="B213" s="59"/>
      <c r="C213" s="60"/>
      <c r="D213" s="5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</row>
    <row r="214" spans="1:19" s="3" customFormat="1" x14ac:dyDescent="0.25">
      <c r="A214" s="58"/>
      <c r="B214" s="59"/>
      <c r="C214" s="60"/>
      <c r="D214" s="5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</row>
    <row r="215" spans="1:19" s="3" customFormat="1" x14ac:dyDescent="0.25">
      <c r="A215" s="58"/>
      <c r="B215" s="59"/>
      <c r="C215" s="60"/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</row>
    <row r="216" spans="1:19" s="3" customFormat="1" x14ac:dyDescent="0.25">
      <c r="A216" s="58"/>
      <c r="B216" s="59"/>
      <c r="C216" s="60"/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</row>
    <row r="217" spans="1:19" s="3" customFormat="1" x14ac:dyDescent="0.25">
      <c r="A217" s="58"/>
      <c r="B217" s="59"/>
      <c r="C217" s="60"/>
      <c r="D217" s="5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</row>
    <row r="218" spans="1:19" s="3" customFormat="1" x14ac:dyDescent="0.25">
      <c r="A218" s="58"/>
      <c r="B218" s="59"/>
      <c r="C218" s="60"/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</row>
    <row r="219" spans="1:19" s="3" customFormat="1" x14ac:dyDescent="0.25">
      <c r="A219" s="58"/>
      <c r="B219" s="59"/>
      <c r="C219" s="60"/>
      <c r="D219" s="5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</row>
    <row r="220" spans="1:19" s="3" customFormat="1" x14ac:dyDescent="0.25">
      <c r="A220" s="58"/>
      <c r="B220" s="59"/>
      <c r="C220" s="60"/>
      <c r="D220" s="5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</row>
    <row r="221" spans="1:19" s="3" customFormat="1" x14ac:dyDescent="0.25">
      <c r="A221" s="58"/>
      <c r="B221" s="59"/>
      <c r="C221" s="60"/>
      <c r="D221" s="5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</row>
    <row r="222" spans="1:19" s="3" customFormat="1" x14ac:dyDescent="0.25">
      <c r="A222" s="58"/>
      <c r="B222" s="59"/>
      <c r="C222" s="60"/>
      <c r="D222" s="5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</row>
    <row r="223" spans="1:19" s="3" customFormat="1" x14ac:dyDescent="0.25">
      <c r="A223" s="58"/>
      <c r="B223" s="59"/>
      <c r="C223" s="60"/>
      <c r="D223" s="5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</row>
    <row r="224" spans="1:19" s="3" customFormat="1" x14ac:dyDescent="0.25">
      <c r="A224" s="58"/>
      <c r="B224" s="59"/>
      <c r="C224" s="60"/>
      <c r="D224" s="5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</row>
    <row r="225" spans="1:19" s="3" customFormat="1" x14ac:dyDescent="0.25">
      <c r="A225" s="58"/>
      <c r="B225" s="59"/>
      <c r="C225" s="60"/>
      <c r="D225" s="5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</row>
    <row r="226" spans="1:19" s="3" customFormat="1" x14ac:dyDescent="0.25">
      <c r="A226" s="58"/>
      <c r="B226" s="59"/>
      <c r="C226" s="60"/>
      <c r="D226" s="5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</row>
    <row r="227" spans="1:19" s="3" customFormat="1" x14ac:dyDescent="0.25">
      <c r="A227" s="58"/>
      <c r="B227" s="59"/>
      <c r="C227" s="60"/>
      <c r="D227" s="5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</row>
    <row r="228" spans="1:19" s="3" customFormat="1" x14ac:dyDescent="0.25">
      <c r="A228" s="58"/>
      <c r="B228" s="59"/>
      <c r="C228" s="60"/>
      <c r="D228" s="5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</row>
    <row r="229" spans="1:19" s="3" customFormat="1" x14ac:dyDescent="0.25">
      <c r="A229" s="58"/>
      <c r="B229" s="59"/>
      <c r="C229" s="60"/>
      <c r="D229" s="5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</row>
    <row r="230" spans="1:19" s="3" customFormat="1" x14ac:dyDescent="0.25">
      <c r="A230" s="58"/>
      <c r="B230" s="59"/>
      <c r="C230" s="60"/>
      <c r="D230" s="5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</row>
    <row r="231" spans="1:19" s="3" customFormat="1" x14ac:dyDescent="0.25">
      <c r="A231" s="58"/>
      <c r="B231" s="59"/>
      <c r="C231" s="60"/>
      <c r="D231" s="5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</row>
    <row r="232" spans="1:19" s="3" customFormat="1" x14ac:dyDescent="0.25">
      <c r="A232" s="58"/>
      <c r="B232" s="59"/>
      <c r="C232" s="60"/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</row>
    <row r="233" spans="1:19" s="3" customFormat="1" x14ac:dyDescent="0.25">
      <c r="A233" s="58"/>
      <c r="B233" s="59"/>
      <c r="C233" s="60"/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</row>
    <row r="234" spans="1:19" s="3" customFormat="1" x14ac:dyDescent="0.25">
      <c r="A234" s="58"/>
      <c r="B234" s="59"/>
      <c r="C234" s="60"/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</row>
    <row r="235" spans="1:19" s="3" customFormat="1" x14ac:dyDescent="0.25">
      <c r="A235" s="58"/>
      <c r="B235" s="59"/>
      <c r="C235" s="60"/>
      <c r="D235" s="5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</row>
    <row r="236" spans="1:19" s="3" customFormat="1" x14ac:dyDescent="0.25">
      <c r="A236" s="58"/>
      <c r="B236" s="59"/>
      <c r="C236" s="60"/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</row>
    <row r="237" spans="1:19" s="3" customFormat="1" x14ac:dyDescent="0.25">
      <c r="A237" s="58"/>
      <c r="B237" s="59"/>
      <c r="C237" s="60"/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</row>
    <row r="238" spans="1:19" s="3" customFormat="1" x14ac:dyDescent="0.25">
      <c r="A238" s="58"/>
      <c r="B238" s="59"/>
      <c r="C238" s="60"/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</row>
    <row r="239" spans="1:19" s="3" customFormat="1" x14ac:dyDescent="0.25">
      <c r="A239" s="58"/>
      <c r="B239" s="59"/>
      <c r="C239" s="60"/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</row>
    <row r="240" spans="1:19" s="3" customFormat="1" x14ac:dyDescent="0.25">
      <c r="A240" s="58"/>
      <c r="B240" s="59"/>
      <c r="C240" s="60"/>
      <c r="D240" s="5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</row>
    <row r="241" spans="1:19" s="3" customFormat="1" x14ac:dyDescent="0.25">
      <c r="A241" s="58"/>
      <c r="B241" s="59"/>
      <c r="C241" s="60"/>
      <c r="D241" s="5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</row>
    <row r="242" spans="1:19" s="3" customFormat="1" x14ac:dyDescent="0.25">
      <c r="A242" s="58"/>
      <c r="B242" s="59"/>
      <c r="C242" s="60"/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</row>
    <row r="243" spans="1:19" s="3" customFormat="1" x14ac:dyDescent="0.25">
      <c r="A243" s="58"/>
      <c r="B243" s="59"/>
      <c r="C243" s="60"/>
      <c r="D243" s="5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</row>
    <row r="244" spans="1:19" s="3" customFormat="1" x14ac:dyDescent="0.25">
      <c r="A244" s="58"/>
      <c r="B244" s="59"/>
      <c r="C244" s="60"/>
      <c r="D244" s="5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</row>
    <row r="245" spans="1:19" s="3" customFormat="1" x14ac:dyDescent="0.25">
      <c r="A245" s="58"/>
      <c r="B245" s="59"/>
      <c r="C245" s="60"/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</row>
    <row r="246" spans="1:19" s="3" customFormat="1" x14ac:dyDescent="0.25">
      <c r="A246" s="58"/>
      <c r="B246" s="59"/>
      <c r="C246" s="60"/>
      <c r="D246" s="5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</row>
    <row r="247" spans="1:19" s="3" customFormat="1" x14ac:dyDescent="0.25">
      <c r="A247" s="58"/>
      <c r="B247" s="59"/>
      <c r="C247" s="60"/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</row>
    <row r="248" spans="1:19" s="3" customFormat="1" x14ac:dyDescent="0.25">
      <c r="A248" s="58"/>
      <c r="B248" s="59"/>
      <c r="C248" s="60"/>
      <c r="D248" s="5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</row>
    <row r="249" spans="1:19" s="3" customFormat="1" x14ac:dyDescent="0.25">
      <c r="A249" s="58"/>
      <c r="B249" s="59"/>
      <c r="C249" s="60"/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</row>
    <row r="250" spans="1:19" s="3" customFormat="1" x14ac:dyDescent="0.25">
      <c r="A250" s="58"/>
      <c r="B250" s="59"/>
      <c r="C250" s="60"/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</row>
    <row r="251" spans="1:19" s="3" customFormat="1" x14ac:dyDescent="0.25">
      <c r="A251" s="58"/>
      <c r="B251" s="59"/>
      <c r="C251" s="60"/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</row>
    <row r="252" spans="1:19" s="3" customFormat="1" x14ac:dyDescent="0.25">
      <c r="A252" s="58"/>
      <c r="B252" s="59"/>
      <c r="C252" s="60"/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</row>
    <row r="253" spans="1:19" s="3" customFormat="1" x14ac:dyDescent="0.25">
      <c r="A253" s="58"/>
      <c r="B253" s="59"/>
      <c r="C253" s="60"/>
      <c r="D253" s="5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</row>
    <row r="254" spans="1:19" s="3" customFormat="1" x14ac:dyDescent="0.25">
      <c r="A254" s="58"/>
      <c r="B254" s="59"/>
      <c r="C254" s="60"/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</row>
    <row r="255" spans="1:19" s="3" customFormat="1" x14ac:dyDescent="0.25">
      <c r="A255" s="58"/>
      <c r="B255" s="59"/>
      <c r="C255" s="60"/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</row>
    <row r="256" spans="1:19" s="3" customFormat="1" x14ac:dyDescent="0.25">
      <c r="A256" s="58"/>
      <c r="B256" s="59"/>
      <c r="C256" s="60"/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</row>
    <row r="257" spans="1:19" s="3" customFormat="1" x14ac:dyDescent="0.25">
      <c r="A257" s="58"/>
      <c r="B257" s="59"/>
      <c r="C257" s="60"/>
      <c r="D257" s="5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</row>
    <row r="258" spans="1:19" s="3" customFormat="1" x14ac:dyDescent="0.25">
      <c r="A258" s="58"/>
      <c r="B258" s="59"/>
      <c r="C258" s="60"/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</row>
    <row r="259" spans="1:19" s="3" customFormat="1" x14ac:dyDescent="0.25">
      <c r="A259" s="58"/>
      <c r="B259" s="59"/>
      <c r="C259" s="60"/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</row>
    <row r="260" spans="1:19" s="3" customFormat="1" x14ac:dyDescent="0.25">
      <c r="A260" s="58"/>
      <c r="B260" s="59"/>
      <c r="C260" s="60"/>
      <c r="D260" s="5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</row>
    <row r="261" spans="1:19" s="3" customFormat="1" x14ac:dyDescent="0.25">
      <c r="A261" s="58"/>
      <c r="B261" s="59"/>
      <c r="C261" s="60"/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</row>
    <row r="262" spans="1:19" s="3" customFormat="1" x14ac:dyDescent="0.25">
      <c r="A262" s="58"/>
      <c r="B262" s="59"/>
      <c r="C262" s="60"/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</row>
    <row r="263" spans="1:19" s="3" customFormat="1" x14ac:dyDescent="0.25">
      <c r="A263" s="58"/>
      <c r="B263" s="59"/>
      <c r="C263" s="60"/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</row>
    <row r="264" spans="1:19" s="3" customFormat="1" x14ac:dyDescent="0.25">
      <c r="A264" s="58"/>
      <c r="B264" s="59"/>
      <c r="C264" s="60"/>
      <c r="D264" s="5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</row>
    <row r="265" spans="1:19" s="3" customFormat="1" x14ac:dyDescent="0.25">
      <c r="A265" s="58"/>
      <c r="B265" s="59"/>
      <c r="C265" s="60"/>
      <c r="D265" s="5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</row>
    <row r="266" spans="1:19" s="3" customFormat="1" x14ac:dyDescent="0.25">
      <c r="A266" s="58"/>
      <c r="B266" s="59"/>
      <c r="C266" s="60"/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</row>
    <row r="267" spans="1:19" s="3" customFormat="1" x14ac:dyDescent="0.25">
      <c r="A267" s="58"/>
      <c r="B267" s="59"/>
      <c r="C267" s="60"/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</row>
    <row r="268" spans="1:19" s="3" customFormat="1" x14ac:dyDescent="0.25">
      <c r="A268" s="58"/>
      <c r="B268" s="59"/>
      <c r="C268" s="60"/>
      <c r="D268" s="5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</row>
    <row r="269" spans="1:19" s="3" customFormat="1" x14ac:dyDescent="0.25">
      <c r="A269" s="58"/>
      <c r="B269" s="59"/>
      <c r="C269" s="60"/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</row>
    <row r="270" spans="1:19" s="3" customFormat="1" x14ac:dyDescent="0.25">
      <c r="A270" s="58"/>
      <c r="B270" s="59"/>
      <c r="C270" s="60"/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</row>
    <row r="271" spans="1:19" s="3" customFormat="1" x14ac:dyDescent="0.25">
      <c r="A271" s="58"/>
      <c r="B271" s="59"/>
      <c r="C271" s="60"/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</row>
    <row r="272" spans="1:19" s="3" customFormat="1" x14ac:dyDescent="0.25">
      <c r="A272" s="58"/>
      <c r="B272" s="59"/>
      <c r="C272" s="60"/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</row>
    <row r="273" spans="1:19" s="3" customFormat="1" x14ac:dyDescent="0.25">
      <c r="A273" s="58"/>
      <c r="B273" s="59"/>
      <c r="C273" s="60"/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</row>
    <row r="274" spans="1:19" s="3" customFormat="1" x14ac:dyDescent="0.25">
      <c r="A274" s="58"/>
      <c r="B274" s="59"/>
      <c r="C274" s="60"/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</row>
    <row r="275" spans="1:19" s="3" customFormat="1" x14ac:dyDescent="0.25">
      <c r="A275" s="58"/>
      <c r="B275" s="59"/>
      <c r="C275" s="60"/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</row>
    <row r="276" spans="1:19" s="3" customFormat="1" x14ac:dyDescent="0.25">
      <c r="A276" s="58"/>
      <c r="B276" s="59"/>
      <c r="C276" s="60"/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</row>
    <row r="277" spans="1:19" s="3" customFormat="1" x14ac:dyDescent="0.25">
      <c r="A277" s="58"/>
      <c r="B277" s="59"/>
      <c r="C277" s="60"/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</row>
    <row r="278" spans="1:19" s="3" customFormat="1" x14ac:dyDescent="0.25">
      <c r="A278" s="58"/>
      <c r="B278" s="59"/>
      <c r="C278" s="60"/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</row>
    <row r="279" spans="1:19" s="3" customFormat="1" x14ac:dyDescent="0.25">
      <c r="A279" s="58"/>
      <c r="B279" s="59"/>
      <c r="C279" s="60"/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</row>
    <row r="280" spans="1:19" s="3" customFormat="1" x14ac:dyDescent="0.25">
      <c r="A280" s="58"/>
      <c r="B280" s="59"/>
      <c r="C280" s="60"/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</row>
    <row r="281" spans="1:19" s="3" customFormat="1" x14ac:dyDescent="0.25">
      <c r="A281" s="58"/>
      <c r="B281" s="59"/>
      <c r="C281" s="60"/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</row>
    <row r="282" spans="1:19" s="3" customFormat="1" x14ac:dyDescent="0.25">
      <c r="A282" s="58"/>
      <c r="B282" s="59"/>
      <c r="C282" s="60"/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</row>
    <row r="283" spans="1:19" s="3" customFormat="1" x14ac:dyDescent="0.25">
      <c r="A283" s="58"/>
      <c r="B283" s="59"/>
      <c r="C283" s="60"/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</row>
    <row r="284" spans="1:19" s="3" customFormat="1" x14ac:dyDescent="0.25">
      <c r="A284" s="58"/>
      <c r="B284" s="59"/>
      <c r="C284" s="60"/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</row>
    <row r="285" spans="1:19" s="3" customFormat="1" x14ac:dyDescent="0.25">
      <c r="A285" s="58"/>
      <c r="B285" s="59"/>
      <c r="C285" s="60"/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</row>
    <row r="286" spans="1:19" s="3" customFormat="1" x14ac:dyDescent="0.25">
      <c r="A286" s="58"/>
      <c r="B286" s="59"/>
      <c r="C286" s="60"/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</row>
    <row r="287" spans="1:19" s="3" customFormat="1" x14ac:dyDescent="0.25">
      <c r="A287" s="58"/>
      <c r="B287" s="59"/>
      <c r="C287" s="60"/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</row>
    <row r="288" spans="1:19" s="3" customFormat="1" x14ac:dyDescent="0.25">
      <c r="A288" s="58"/>
      <c r="B288" s="59"/>
      <c r="C288" s="60"/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</row>
    <row r="289" spans="1:19" s="3" customFormat="1" x14ac:dyDescent="0.25">
      <c r="A289" s="58"/>
      <c r="B289" s="59"/>
      <c r="C289" s="60"/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</row>
    <row r="290" spans="1:19" s="3" customFormat="1" x14ac:dyDescent="0.25">
      <c r="A290" s="58"/>
      <c r="B290" s="59"/>
      <c r="C290" s="60"/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</row>
    <row r="291" spans="1:19" s="3" customFormat="1" x14ac:dyDescent="0.25">
      <c r="A291" s="58"/>
      <c r="B291" s="59"/>
      <c r="C291" s="60"/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</row>
    <row r="292" spans="1:19" s="3" customFormat="1" x14ac:dyDescent="0.25">
      <c r="A292" s="58"/>
      <c r="B292" s="59"/>
      <c r="C292" s="60"/>
      <c r="D292" s="5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</row>
    <row r="293" spans="1:19" s="3" customFormat="1" x14ac:dyDescent="0.25">
      <c r="A293" s="58"/>
      <c r="B293" s="59"/>
      <c r="C293" s="60"/>
      <c r="D293" s="5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</row>
    <row r="294" spans="1:19" s="3" customFormat="1" x14ac:dyDescent="0.25">
      <c r="A294" s="58"/>
      <c r="B294" s="59"/>
      <c r="C294" s="60"/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</row>
    <row r="295" spans="1:19" s="3" customFormat="1" x14ac:dyDescent="0.25">
      <c r="A295" s="58"/>
      <c r="B295" s="59"/>
      <c r="C295" s="60"/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</row>
    <row r="296" spans="1:19" s="3" customFormat="1" x14ac:dyDescent="0.25">
      <c r="A296" s="58"/>
      <c r="B296" s="59"/>
      <c r="C296" s="60"/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</row>
    <row r="297" spans="1:19" s="3" customFormat="1" x14ac:dyDescent="0.25">
      <c r="A297" s="58"/>
      <c r="B297" s="59"/>
      <c r="C297" s="60"/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</row>
    <row r="298" spans="1:19" s="3" customFormat="1" x14ac:dyDescent="0.25">
      <c r="A298" s="58"/>
      <c r="B298" s="59"/>
      <c r="C298" s="60"/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</row>
    <row r="299" spans="1:19" s="3" customFormat="1" x14ac:dyDescent="0.25">
      <c r="A299" s="58"/>
      <c r="B299" s="59"/>
      <c r="C299" s="60"/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</row>
    <row r="300" spans="1:19" s="3" customFormat="1" x14ac:dyDescent="0.25">
      <c r="A300" s="58"/>
      <c r="B300" s="59"/>
      <c r="C300" s="60"/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</row>
    <row r="301" spans="1:19" s="3" customFormat="1" x14ac:dyDescent="0.25">
      <c r="A301" s="58"/>
      <c r="B301" s="59"/>
      <c r="C301" s="60"/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</row>
    <row r="302" spans="1:19" s="3" customFormat="1" x14ac:dyDescent="0.25">
      <c r="A302" s="58"/>
      <c r="B302" s="59"/>
      <c r="C302" s="60"/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</row>
    <row r="303" spans="1:19" s="3" customFormat="1" x14ac:dyDescent="0.25">
      <c r="A303" s="58"/>
      <c r="B303" s="59"/>
      <c r="C303" s="60"/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</row>
    <row r="304" spans="1:19" s="3" customFormat="1" x14ac:dyDescent="0.25">
      <c r="A304" s="58"/>
      <c r="B304" s="59"/>
      <c r="C304" s="60"/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</row>
    <row r="305" spans="1:19" s="3" customFormat="1" x14ac:dyDescent="0.25">
      <c r="A305" s="58"/>
      <c r="B305" s="59"/>
      <c r="C305" s="60"/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</row>
    <row r="306" spans="1:19" s="3" customFormat="1" x14ac:dyDescent="0.25">
      <c r="A306" s="58"/>
      <c r="B306" s="59"/>
      <c r="C306" s="60"/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</row>
    <row r="307" spans="1:19" s="3" customFormat="1" x14ac:dyDescent="0.25">
      <c r="A307" s="58"/>
      <c r="B307" s="59"/>
      <c r="C307" s="60"/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</row>
    <row r="308" spans="1:19" s="3" customFormat="1" x14ac:dyDescent="0.25">
      <c r="A308" s="58"/>
      <c r="B308" s="59"/>
      <c r="C308" s="60"/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</row>
    <row r="309" spans="1:19" s="3" customFormat="1" x14ac:dyDescent="0.25">
      <c r="A309" s="58"/>
      <c r="B309" s="59"/>
      <c r="C309" s="60"/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</row>
    <row r="310" spans="1:19" s="3" customFormat="1" x14ac:dyDescent="0.25">
      <c r="A310" s="58"/>
      <c r="B310" s="59"/>
      <c r="C310" s="60"/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</row>
    <row r="311" spans="1:19" s="3" customFormat="1" x14ac:dyDescent="0.25">
      <c r="A311" s="58"/>
      <c r="B311" s="59"/>
      <c r="C311" s="60"/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</row>
    <row r="312" spans="1:19" s="3" customFormat="1" x14ac:dyDescent="0.25">
      <c r="A312" s="58"/>
      <c r="B312" s="59"/>
      <c r="C312" s="60"/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</row>
    <row r="313" spans="1:19" s="3" customFormat="1" x14ac:dyDescent="0.25">
      <c r="A313" s="58"/>
      <c r="B313" s="59"/>
      <c r="C313" s="60"/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</row>
    <row r="314" spans="1:19" s="3" customFormat="1" x14ac:dyDescent="0.25">
      <c r="A314" s="58"/>
      <c r="B314" s="59"/>
      <c r="C314" s="60"/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</row>
    <row r="315" spans="1:19" s="3" customFormat="1" x14ac:dyDescent="0.25">
      <c r="A315" s="58"/>
      <c r="B315" s="59"/>
      <c r="C315" s="60"/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</row>
    <row r="316" spans="1:19" s="3" customFormat="1" x14ac:dyDescent="0.25">
      <c r="A316" s="58"/>
      <c r="B316" s="59"/>
      <c r="C316" s="60"/>
      <c r="D316" s="5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</row>
    <row r="317" spans="1:19" s="3" customFormat="1" x14ac:dyDescent="0.25">
      <c r="A317" s="58"/>
      <c r="B317" s="59"/>
      <c r="C317" s="60"/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</row>
    <row r="318" spans="1:19" s="3" customFormat="1" x14ac:dyDescent="0.25">
      <c r="A318" s="58"/>
      <c r="B318" s="59"/>
      <c r="C318" s="60"/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</row>
    <row r="319" spans="1:19" s="3" customFormat="1" x14ac:dyDescent="0.25">
      <c r="A319" s="58"/>
      <c r="B319" s="59"/>
      <c r="C319" s="60"/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</row>
    <row r="320" spans="1:19" s="3" customFormat="1" x14ac:dyDescent="0.25">
      <c r="A320" s="58"/>
      <c r="B320" s="59"/>
      <c r="C320" s="60"/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</row>
    <row r="321" spans="1:19" s="3" customFormat="1" x14ac:dyDescent="0.25">
      <c r="A321" s="58"/>
      <c r="B321" s="59"/>
      <c r="C321" s="60"/>
      <c r="D321" s="5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</row>
    <row r="322" spans="1:19" s="3" customFormat="1" x14ac:dyDescent="0.25">
      <c r="A322" s="58"/>
      <c r="B322" s="59"/>
      <c r="C322" s="60"/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</row>
  </sheetData>
  <mergeCells count="88">
    <mergeCell ref="A3:A5"/>
    <mergeCell ref="A1:S2"/>
    <mergeCell ref="A162:C165"/>
    <mergeCell ref="A133:A136"/>
    <mergeCell ref="A137:A161"/>
    <mergeCell ref="B150:B153"/>
    <mergeCell ref="B154:B156"/>
    <mergeCell ref="B157:B161"/>
    <mergeCell ref="B137:B149"/>
    <mergeCell ref="B133:B136"/>
    <mergeCell ref="A106:A117"/>
    <mergeCell ref="A118:A120"/>
    <mergeCell ref="A121:A132"/>
    <mergeCell ref="C56:C59"/>
    <mergeCell ref="B46:B59"/>
    <mergeCell ref="B60:B69"/>
    <mergeCell ref="C60:C62"/>
    <mergeCell ref="C63:C65"/>
    <mergeCell ref="C66:C69"/>
    <mergeCell ref="C46:C48"/>
    <mergeCell ref="C49:C51"/>
    <mergeCell ref="C52:C55"/>
    <mergeCell ref="B118:B120"/>
    <mergeCell ref="C118:C120"/>
    <mergeCell ref="A46:A59"/>
    <mergeCell ref="A60:A69"/>
    <mergeCell ref="A70:A75"/>
    <mergeCell ref="A76:A93"/>
    <mergeCell ref="A94:A105"/>
    <mergeCell ref="B30:B44"/>
    <mergeCell ref="C36:C38"/>
    <mergeCell ref="C39:C41"/>
    <mergeCell ref="C70:C72"/>
    <mergeCell ref="C73:C75"/>
    <mergeCell ref="B76:B93"/>
    <mergeCell ref="C76:C78"/>
    <mergeCell ref="C79:C81"/>
    <mergeCell ref="C82:C84"/>
    <mergeCell ref="C85:C87"/>
    <mergeCell ref="C88:C90"/>
    <mergeCell ref="C91:C93"/>
    <mergeCell ref="B70:B75"/>
    <mergeCell ref="N3:O4"/>
    <mergeCell ref="L4:M4"/>
    <mergeCell ref="P3:Q4"/>
    <mergeCell ref="R3:S4"/>
    <mergeCell ref="B3:B5"/>
    <mergeCell ref="C3:C5"/>
    <mergeCell ref="D3:D5"/>
    <mergeCell ref="E3:E5"/>
    <mergeCell ref="F3:G4"/>
    <mergeCell ref="H3:I4"/>
    <mergeCell ref="J4:K4"/>
    <mergeCell ref="J3:M3"/>
    <mergeCell ref="A6:A26"/>
    <mergeCell ref="C27:C29"/>
    <mergeCell ref="B27:B29"/>
    <mergeCell ref="C30:C32"/>
    <mergeCell ref="C33:C35"/>
    <mergeCell ref="A27:A29"/>
    <mergeCell ref="A30:A44"/>
    <mergeCell ref="C12:C14"/>
    <mergeCell ref="C15:C17"/>
    <mergeCell ref="C18:C20"/>
    <mergeCell ref="C6:C8"/>
    <mergeCell ref="C9:C11"/>
    <mergeCell ref="B6:B26"/>
    <mergeCell ref="C21:C23"/>
    <mergeCell ref="C24:C26"/>
    <mergeCell ref="C42:C44"/>
    <mergeCell ref="C145:C146"/>
    <mergeCell ref="C143:C144"/>
    <mergeCell ref="C137:C139"/>
    <mergeCell ref="C133:C135"/>
    <mergeCell ref="B94:B105"/>
    <mergeCell ref="C94:C97"/>
    <mergeCell ref="C98:C101"/>
    <mergeCell ref="C102:C105"/>
    <mergeCell ref="B106:B117"/>
    <mergeCell ref="C106:C108"/>
    <mergeCell ref="C109:C111"/>
    <mergeCell ref="C112:C114"/>
    <mergeCell ref="C115:C117"/>
    <mergeCell ref="B121:B132"/>
    <mergeCell ref="C121:C123"/>
    <mergeCell ref="C124:C126"/>
    <mergeCell ref="C127:C129"/>
    <mergeCell ref="C130:C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2017-03-16T12:00:51Z</dcterms:created>
  <dcterms:modified xsi:type="dcterms:W3CDTF">2018-12-03T13:19:11Z</dcterms:modified>
</cp:coreProperties>
</file>